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omo ler" sheetId="1" state="visible" r:id="rId3"/>
    <sheet name="Cidades" sheetId="2" state="visible" r:id="rId4"/>
    <sheet name="Parâmetros" sheetId="3" state="visible" r:id="rId5"/>
    <sheet name="Por estado" sheetId="4" state="visible" r:id="rId6"/>
  </sheets>
  <definedNames>
    <definedName function="false" hidden="true" localSheetId="1" name="_xlnm._FilterDatabase" vbProcedure="false">Cidades!$A$1:$Y$1311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G1" authorId="0">
      <text>
        <r>
          <rPr>
            <sz val="10"/>
            <rFont val="Arial"/>
            <family val="2"/>
          </rPr>
          <t xml:space="preserve">Ausentes × vantagem de Lula. Votos líquidos se todos os ausentes votassem como os vizinhos. É um teto, não uma meta.</t>
        </r>
      </text>
    </comment>
    <comment ref="H1" authorId="0">
      <text>
        <r>
          <rPr>
            <sz val="10"/>
            <rFont val="Arial"/>
            <family val="2"/>
          </rPr>
          <t xml:space="preserve">Eleitores aptos × meta de comparecimento (aba Parâmetros, padrão 1 p.p.) × vantagem de Lula. Uma meta realista.</t>
        </r>
      </text>
    </comment>
    <comment ref="N1" authorId="0">
      <text>
        <r>
          <rPr>
            <sz val="10"/>
            <rFont val="Arial"/>
            <family val="2"/>
          </rPr>
          <t xml:space="preserve">Negativo = mais gente votou no 2º turno de 2022 do que no 1º. Sinal de que a cidade já respondeu a mobilização de 2º turno.</t>
        </r>
      </text>
    </comment>
  </commentList>
</comments>
</file>

<file path=xl/sharedStrings.xml><?xml version="1.0" encoding="utf-8"?>
<sst xmlns="http://schemas.openxmlformats.org/spreadsheetml/2006/main" count="10584" uniqueCount="2925">
  <si>
    <t xml:space="preserve">Frente 2 · Mobilizar: cidades pró-Lula de 10 a 50 mil habitantes</t>
  </si>
  <si>
    <t xml:space="preserve">Quem entra</t>
  </si>
  <si>
    <t xml:space="preserve">1310 municípios com 10.000 a 49.999 habitantes no Censo 2022 (IBGE) que são "área de Lula": Lula teve mais de 50% dos votos entre ele e Flávio no 1º turno de 2026 e venceu o 2º turno de 2022 no município.</t>
  </si>
  <si>
    <t xml:space="preserve">Ordem: do maior para o menor saldo potencial. A coluna Posição e a Prioridade se recalculam se você reordenar ou mudar os parâmetros.</t>
  </si>
  <si>
    <t xml:space="preserve">Colunas calculadas (fórmulas)</t>
  </si>
  <si>
    <t xml:space="preserve">Saldo potencial = ausentes × vantagem de Lula. Votos líquidos para Lula se todos os ausentes votassem como os vizinhos que votaram. É um teto.</t>
  </si>
  <si>
    <t xml:space="preserve">Saldo com +1 p.p. = eleitores aptos × meta (aba Parâmetros) × vantagem. Quanto rende, em votos líquidos, aumentar o comparecimento nessa medida.</t>
  </si>
  <si>
    <t xml:space="preserve">Vantagem de Lula = parcela de Lula − parcela de Flávio, só entre os dois. Um ausente numa cidade 80 a 20 rende 0,6 voto líquido; numa cidade 55 a 45, só 0,1.</t>
  </si>
  <si>
    <t xml:space="preserve">Abstenção subiu desde 2022? = sim quando a abstenção do 1º turno de 2026 passou a de 2022. Parte desses ausentes votou da última vez.</t>
  </si>
  <si>
    <t xml:space="preserve">Sinais de mobilização (dados de contexto)</t>
  </si>
  <si>
    <t xml:space="preserve">Variação da abstenção do 1º para o 2º turno de 2022: negativa quando mais gente votou no 2º turno. Indica que a cidade já respondeu a uma mobilização de 2º turno.</t>
  </si>
  <si>
    <t xml:space="preserve">Eleitores com 70 anos ou mais: para eles o voto é facultativo; costumam pesar na abstenção.</t>
  </si>
  <si>
    <t xml:space="preserve">Partido e campo do prefeito eleito em 2024 (esquerda, centro, direita): indica possíveis aliados locais.</t>
  </si>
  <si>
    <t xml:space="preserve">2º turno para governador no estado: mais um motivo para o eleitor ir votar em 25/10.</t>
  </si>
  <si>
    <t xml:space="preserve">Fontes</t>
  </si>
  <si>
    <t xml:space="preserve">TSE, Portal de Dados Abertos: votação por município e comparecimento, 1º turno de 2026 (arquivos de 08/10/2026); perfil do eleitorado 2026; candidatos eleitos em 2024.</t>
  </si>
  <si>
    <t xml:space="preserve">Resultados de 2022 (1º e 2º turno, abstenção): compilações conferidas com o TSE. População: Censo 2022 (IBGE, tabela 4709). Regiões geográficas imediatas: IBGE (2017).</t>
  </si>
  <si>
    <t xml:space="preserve">Números em azul são dados de entrada; em preto, fórmulas. Votos do exterior ficam de fora.</t>
  </si>
  <si>
    <t xml:space="preserve">Limites</t>
  </si>
  <si>
    <t xml:space="preserve">A conta supõe que os ausentes votariam como os vizinhos. Parte da abstenção é difícil de reverter (título numa cidade onde a pessoa já não mora, cadastro desatualizado).</t>
  </si>
  <si>
    <t xml:space="preserve">É uma lista de territórios, não de pessoas: diz onde concentrar a mobilização, não quem abordar.</t>
  </si>
  <si>
    <t xml:space="preserve">Uso</t>
  </si>
  <si>
    <t xml:space="preserve">Transporte de eleitores por candidatos, partidos ou apoiadores entre a véspera e o dia seguinte à eleição é proibido e é crime (Lei 6.091/1974, arts. 5º e 11). O transporte coletivo gratuito no dia da votação é obrigação do poder público (STF, ADPF 1.013; Resolução TSE 23.751/2026).</t>
  </si>
  <si>
    <t xml:space="preserve">Posição</t>
  </si>
  <si>
    <t xml:space="preserve">Prioridade</t>
  </si>
  <si>
    <t xml:space="preserve">Município</t>
  </si>
  <si>
    <t xml:space="preserve">UF</t>
  </si>
  <si>
    <t xml:space="preserve">Região</t>
  </si>
  <si>
    <t xml:space="preserve">Região imediata (IBGE 2017)</t>
  </si>
  <si>
    <t xml:space="preserve">Saldo potencial para Lula (votos)</t>
  </si>
  <si>
    <t xml:space="preserve">Saldo com +1 p.p. de comparecimento (votos)</t>
  </si>
  <si>
    <t xml:space="preserve">Eleitores aptos 2026</t>
  </si>
  <si>
    <t xml:space="preserve">Ausentes 1º turno 2026</t>
  </si>
  <si>
    <t xml:space="preserve">Abstenção 1º turno 2026</t>
  </si>
  <si>
    <t xml:space="preserve">Abstenção 1º turno 2022</t>
  </si>
  <si>
    <t xml:space="preserve">Abstenção subiu desde 2022?</t>
  </si>
  <si>
    <t xml:space="preserve">Variação da abstenção do 1º para o 2º turno de 2022 (p.p.)</t>
  </si>
  <si>
    <t xml:space="preserve">Votos Lula 1º turno 2026</t>
  </si>
  <si>
    <t xml:space="preserve">Votos Flávio 1º turno 2026</t>
  </si>
  <si>
    <t xml:space="preserve">Lula entre os dois 2026</t>
  </si>
  <si>
    <t xml:space="preserve">Lula no 2º turno 2022</t>
  </si>
  <si>
    <t xml:space="preserve">Vantagem de Lula (Lula − Flávio)</t>
  </si>
  <si>
    <t xml:space="preserve">Eleitores com 70 anos ou mais</t>
  </si>
  <si>
    <t xml:space="preserve">Partido do prefeito (2024)</t>
  </si>
  <si>
    <t xml:space="preserve">Campo do prefeito (2024)</t>
  </si>
  <si>
    <t xml:space="preserve">2º turno para governador no estado</t>
  </si>
  <si>
    <t xml:space="preserve">Código IBGE</t>
  </si>
  <si>
    <t xml:space="preserve">População (Censo 2022)</t>
  </si>
  <si>
    <t xml:space="preserve">São Francisco do Conde</t>
  </si>
  <si>
    <t xml:space="preserve">BA</t>
  </si>
  <si>
    <t xml:space="preserve">Nordeste</t>
  </si>
  <si>
    <t xml:space="preserve">Salvador</t>
  </si>
  <si>
    <t xml:space="preserve">PP</t>
  </si>
  <si>
    <t xml:space="preserve">direita</t>
  </si>
  <si>
    <t xml:space="preserve">não</t>
  </si>
  <si>
    <t xml:space="preserve">2929206</t>
  </si>
  <si>
    <t xml:space="preserve">Araci</t>
  </si>
  <si>
    <t xml:space="preserve">Serrinha</t>
  </si>
  <si>
    <t xml:space="preserve">PDT</t>
  </si>
  <si>
    <t xml:space="preserve">esquerda</t>
  </si>
  <si>
    <t xml:space="preserve">2902104</t>
  </si>
  <si>
    <t xml:space="preserve">Monte Santo</t>
  </si>
  <si>
    <t xml:space="preserve">Euclides da Cunha</t>
  </si>
  <si>
    <t xml:space="preserve">PSB</t>
  </si>
  <si>
    <t xml:space="preserve">2921500</t>
  </si>
  <si>
    <t xml:space="preserve">Águas Belas</t>
  </si>
  <si>
    <t xml:space="preserve">PE</t>
  </si>
  <si>
    <t xml:space="preserve">Garanhuns</t>
  </si>
  <si>
    <t xml:space="preserve">REPUBLICANOS</t>
  </si>
  <si>
    <t xml:space="preserve">2600500</t>
  </si>
  <si>
    <t xml:space="preserve">São Sebastião do Passé</t>
  </si>
  <si>
    <t xml:space="preserve">PSD</t>
  </si>
  <si>
    <t xml:space="preserve">centro</t>
  </si>
  <si>
    <t xml:space="preserve">2929503</t>
  </si>
  <si>
    <t xml:space="preserve">Pedra Branca</t>
  </si>
  <si>
    <t xml:space="preserve">CE</t>
  </si>
  <si>
    <t xml:space="preserve">Quixadá</t>
  </si>
  <si>
    <t xml:space="preserve">PT</t>
  </si>
  <si>
    <t xml:space="preserve">2310506</t>
  </si>
  <si>
    <t xml:space="preserve">Custódia</t>
  </si>
  <si>
    <t xml:space="preserve">Arcoverde</t>
  </si>
  <si>
    <t xml:space="preserve">2605103</t>
  </si>
  <si>
    <t xml:space="preserve">Mata de São João</t>
  </si>
  <si>
    <t xml:space="preserve">UNIÃO</t>
  </si>
  <si>
    <t xml:space="preserve">2921005</t>
  </si>
  <si>
    <t xml:space="preserve">Coelho Neto</t>
  </si>
  <si>
    <t xml:space="preserve">MA</t>
  </si>
  <si>
    <t xml:space="preserve">Caxias</t>
  </si>
  <si>
    <t xml:space="preserve">2103406</t>
  </si>
  <si>
    <t xml:space="preserve">Catu</t>
  </si>
  <si>
    <t xml:space="preserve">2907509</t>
  </si>
  <si>
    <t xml:space="preserve">Penalva</t>
  </si>
  <si>
    <t xml:space="preserve">Viana</t>
  </si>
  <si>
    <t xml:space="preserve">2108306</t>
  </si>
  <si>
    <t xml:space="preserve">Tucano</t>
  </si>
  <si>
    <t xml:space="preserve">Ribeira do Pombal</t>
  </si>
  <si>
    <t xml:space="preserve">MDB</t>
  </si>
  <si>
    <t xml:space="preserve">2931905</t>
  </si>
  <si>
    <t xml:space="preserve">São José do Belmonte</t>
  </si>
  <si>
    <t xml:space="preserve">Serra Talhada</t>
  </si>
  <si>
    <t xml:space="preserve">2613503</t>
  </si>
  <si>
    <t xml:space="preserve">Sertânia</t>
  </si>
  <si>
    <t xml:space="preserve">PSDB</t>
  </si>
  <si>
    <t xml:space="preserve">2614105</t>
  </si>
  <si>
    <t xml:space="preserve">São Bento do Una</t>
  </si>
  <si>
    <t xml:space="preserve">Belo Jardim – Pesqueira</t>
  </si>
  <si>
    <t xml:space="preserve">2613008</t>
  </si>
  <si>
    <t xml:space="preserve">Araioses</t>
  </si>
  <si>
    <t xml:space="preserve">Tutóia - Araioses</t>
  </si>
  <si>
    <t xml:space="preserve">2100907</t>
  </si>
  <si>
    <t xml:space="preserve">Exu</t>
  </si>
  <si>
    <t xml:space="preserve">Araripina</t>
  </si>
  <si>
    <t xml:space="preserve">2605301</t>
  </si>
  <si>
    <t xml:space="preserve">Parnarama</t>
  </si>
  <si>
    <t xml:space="preserve">Timon</t>
  </si>
  <si>
    <t xml:space="preserve">2107803</t>
  </si>
  <si>
    <t xml:space="preserve">São Bento</t>
  </si>
  <si>
    <t xml:space="preserve">Pinheiro</t>
  </si>
  <si>
    <t xml:space="preserve">2110500</t>
  </si>
  <si>
    <t xml:space="preserve">Bom Conselho</t>
  </si>
  <si>
    <t xml:space="preserve">PV</t>
  </si>
  <si>
    <t xml:space="preserve">2602100</t>
  </si>
  <si>
    <t xml:space="preserve">Miguel Alves</t>
  </si>
  <si>
    <t xml:space="preserve">PI</t>
  </si>
  <si>
    <t xml:space="preserve">Teresina</t>
  </si>
  <si>
    <t xml:space="preserve">2206209</t>
  </si>
  <si>
    <t xml:space="preserve">Vera Cruz</t>
  </si>
  <si>
    <t xml:space="preserve">Nazaré – Maragogipe</t>
  </si>
  <si>
    <t xml:space="preserve">2933208</t>
  </si>
  <si>
    <t xml:space="preserve">Caetés</t>
  </si>
  <si>
    <t xml:space="preserve">2603207</t>
  </si>
  <si>
    <t xml:space="preserve">Entre Rios</t>
  </si>
  <si>
    <t xml:space="preserve">Alagoinhas</t>
  </si>
  <si>
    <t xml:space="preserve">SOLIDARIEDADE</t>
  </si>
  <si>
    <t xml:space="preserve">2910503</t>
  </si>
  <si>
    <t xml:space="preserve">Pedro Ii</t>
  </si>
  <si>
    <t xml:space="preserve">Piripiri</t>
  </si>
  <si>
    <t xml:space="preserve">2207900</t>
  </si>
  <si>
    <t xml:space="preserve">Ibimirim</t>
  </si>
  <si>
    <t xml:space="preserve">2606606</t>
  </si>
  <si>
    <t xml:space="preserve">São João da Ponte</t>
  </si>
  <si>
    <t xml:space="preserve">MG</t>
  </si>
  <si>
    <t xml:space="preserve">Sudeste</t>
  </si>
  <si>
    <t xml:space="preserve">Montes Claros</t>
  </si>
  <si>
    <t xml:space="preserve">AVANTE</t>
  </si>
  <si>
    <t xml:space="preserve">3162401</t>
  </si>
  <si>
    <t xml:space="preserve">Mombaça</t>
  </si>
  <si>
    <t xml:space="preserve">Iguatu</t>
  </si>
  <si>
    <t xml:space="preserve">2308500</t>
  </si>
  <si>
    <t xml:space="preserve">Matões</t>
  </si>
  <si>
    <t xml:space="preserve">2106607</t>
  </si>
  <si>
    <t xml:space="preserve">Bodocó</t>
  </si>
  <si>
    <t xml:space="preserve">2602001</t>
  </si>
  <si>
    <t xml:space="preserve">Missão Velha</t>
  </si>
  <si>
    <t xml:space="preserve">Juazeiro do Norte</t>
  </si>
  <si>
    <t xml:space="preserve">2308401</t>
  </si>
  <si>
    <t xml:space="preserve">Barras</t>
  </si>
  <si>
    <t xml:space="preserve">2201200</t>
  </si>
  <si>
    <t xml:space="preserve">Floresta</t>
  </si>
  <si>
    <t xml:space="preserve">2605707</t>
  </si>
  <si>
    <t xml:space="preserve">Vargem Grande</t>
  </si>
  <si>
    <t xml:space="preserve">Itapecuru Mirim</t>
  </si>
  <si>
    <t xml:space="preserve">2112704</t>
  </si>
  <si>
    <t xml:space="preserve">Cururupu</t>
  </si>
  <si>
    <t xml:space="preserve">2103703</t>
  </si>
  <si>
    <t xml:space="preserve">Maragogipe</t>
  </si>
  <si>
    <t xml:space="preserve">2920601</t>
  </si>
  <si>
    <t xml:space="preserve">Remanso</t>
  </si>
  <si>
    <t xml:space="preserve">Juazeiro</t>
  </si>
  <si>
    <t xml:space="preserve">PC do B</t>
  </si>
  <si>
    <t xml:space="preserve">2926004</t>
  </si>
  <si>
    <t xml:space="preserve">Petrolândia</t>
  </si>
  <si>
    <t xml:space="preserve">2611002</t>
  </si>
  <si>
    <t xml:space="preserve">Minas Novas</t>
  </si>
  <si>
    <t xml:space="preserve">Capelinha</t>
  </si>
  <si>
    <t xml:space="preserve">3141801</t>
  </si>
  <si>
    <t xml:space="preserve">Água Branca</t>
  </si>
  <si>
    <t xml:space="preserve">AL</t>
  </si>
  <si>
    <t xml:space="preserve">Delmiro Gouveia</t>
  </si>
  <si>
    <t xml:space="preserve">2700102</t>
  </si>
  <si>
    <t xml:space="preserve">Girau do Ponciano</t>
  </si>
  <si>
    <t xml:space="preserve">Arapiraca</t>
  </si>
  <si>
    <t xml:space="preserve">2702900</t>
  </si>
  <si>
    <t xml:space="preserve">Buriti</t>
  </si>
  <si>
    <t xml:space="preserve">Chapadinha</t>
  </si>
  <si>
    <t xml:space="preserve">2102200</t>
  </si>
  <si>
    <t xml:space="preserve">Acopiara</t>
  </si>
  <si>
    <t xml:space="preserve">2300309</t>
  </si>
  <si>
    <t xml:space="preserve">Xique-Xique</t>
  </si>
  <si>
    <t xml:space="preserve">Xique-Xique – Barra</t>
  </si>
  <si>
    <t xml:space="preserve">2933604</t>
  </si>
  <si>
    <t xml:space="preserve">Novo Cruzeiro</t>
  </si>
  <si>
    <t xml:space="preserve">Teófilo Otoni</t>
  </si>
  <si>
    <t xml:space="preserve">3145307</t>
  </si>
  <si>
    <t xml:space="preserve">Santa Rita</t>
  </si>
  <si>
    <t xml:space="preserve">São Luís</t>
  </si>
  <si>
    <t xml:space="preserve">MOBILIZA</t>
  </si>
  <si>
    <t xml:space="preserve">2110203</t>
  </si>
  <si>
    <t xml:space="preserve">Poções</t>
  </si>
  <si>
    <t xml:space="preserve">Vitória da Conquista</t>
  </si>
  <si>
    <t xml:space="preserve">2925105</t>
  </si>
  <si>
    <t xml:space="preserve">Timbiras</t>
  </si>
  <si>
    <t xml:space="preserve">Codó</t>
  </si>
  <si>
    <t xml:space="preserve">PRD</t>
  </si>
  <si>
    <t xml:space="preserve">2112100</t>
  </si>
  <si>
    <t xml:space="preserve">Diamantina</t>
  </si>
  <si>
    <t xml:space="preserve">3121605</t>
  </si>
  <si>
    <t xml:space="preserve">Barreirinha</t>
  </si>
  <si>
    <t xml:space="preserve">AM</t>
  </si>
  <si>
    <t xml:space="preserve">Norte</t>
  </si>
  <si>
    <t xml:space="preserve">Parintins</t>
  </si>
  <si>
    <t xml:space="preserve">sim</t>
  </si>
  <si>
    <t xml:space="preserve">1300508</t>
  </si>
  <si>
    <t xml:space="preserve">Ipubi</t>
  </si>
  <si>
    <t xml:space="preserve">2607307</t>
  </si>
  <si>
    <t xml:space="preserve">São João Batista</t>
  </si>
  <si>
    <t xml:space="preserve">2111003</t>
  </si>
  <si>
    <t xml:space="preserve">Muritiba</t>
  </si>
  <si>
    <t xml:space="preserve">Cruz das Almas</t>
  </si>
  <si>
    <t xml:space="preserve">2922300</t>
  </si>
  <si>
    <t xml:space="preserve">Pojuca</t>
  </si>
  <si>
    <t xml:space="preserve">2925204</t>
  </si>
  <si>
    <t xml:space="preserve">Curuçá</t>
  </si>
  <si>
    <t xml:space="preserve">PA</t>
  </si>
  <si>
    <t xml:space="preserve">Castanhal</t>
  </si>
  <si>
    <t xml:space="preserve">1502905</t>
  </si>
  <si>
    <t xml:space="preserve">Cachoeira</t>
  </si>
  <si>
    <t xml:space="preserve">2904902</t>
  </si>
  <si>
    <t xml:space="preserve">José de Freitas</t>
  </si>
  <si>
    <t xml:space="preserve">2205508</t>
  </si>
  <si>
    <t xml:space="preserve">Seabra</t>
  </si>
  <si>
    <t xml:space="preserve">2929909</t>
  </si>
  <si>
    <t xml:space="preserve">Pilão Arcado</t>
  </si>
  <si>
    <t xml:space="preserve">2924405</t>
  </si>
  <si>
    <t xml:space="preserve">São Mateus do Maranhão</t>
  </si>
  <si>
    <t xml:space="preserve">Bacabal</t>
  </si>
  <si>
    <t xml:space="preserve">2111508</t>
  </si>
  <si>
    <t xml:space="preserve">Cansanção</t>
  </si>
  <si>
    <t xml:space="preserve">2906808</t>
  </si>
  <si>
    <t xml:space="preserve">Nova Soure</t>
  </si>
  <si>
    <t xml:space="preserve">2922904</t>
  </si>
  <si>
    <t xml:space="preserve">Várzea Alegre</t>
  </si>
  <si>
    <t xml:space="preserve">2314003</t>
  </si>
  <si>
    <t xml:space="preserve">Almenara</t>
  </si>
  <si>
    <t xml:space="preserve">3101706</t>
  </si>
  <si>
    <t xml:space="preserve">Urbano Santos</t>
  </si>
  <si>
    <t xml:space="preserve">2112605</t>
  </si>
  <si>
    <t xml:space="preserve">União</t>
  </si>
  <si>
    <t xml:space="preserve">2211100</t>
  </si>
  <si>
    <t xml:space="preserve">Iati</t>
  </si>
  <si>
    <t xml:space="preserve">2606507</t>
  </si>
  <si>
    <t xml:space="preserve">Augusto Corrêa</t>
  </si>
  <si>
    <t xml:space="preserve">Bragança</t>
  </si>
  <si>
    <t xml:space="preserve">1500909</t>
  </si>
  <si>
    <t xml:space="preserve">Riacho de Santana</t>
  </si>
  <si>
    <t xml:space="preserve">Guanambi</t>
  </si>
  <si>
    <t xml:space="preserve">2926400</t>
  </si>
  <si>
    <t xml:space="preserve">Santa Quitéria</t>
  </si>
  <si>
    <t xml:space="preserve">Sobral</t>
  </si>
  <si>
    <t xml:space="preserve">2312205</t>
  </si>
  <si>
    <t xml:space="preserve">São José da Tapera</t>
  </si>
  <si>
    <t xml:space="preserve">Pão de Açúcar - Olho d'Água das Flores – Batalha</t>
  </si>
  <si>
    <t xml:space="preserve">2708402</t>
  </si>
  <si>
    <t xml:space="preserve">Oeiras</t>
  </si>
  <si>
    <t xml:space="preserve">2207009</t>
  </si>
  <si>
    <t xml:space="preserve">Rosário</t>
  </si>
  <si>
    <t xml:space="preserve">2109601</t>
  </si>
  <si>
    <t xml:space="preserve">Santa Maria da Boa Vista</t>
  </si>
  <si>
    <t xml:space="preserve">Petrolina</t>
  </si>
  <si>
    <t xml:space="preserve">2612604</t>
  </si>
  <si>
    <t xml:space="preserve">Turiaçu</t>
  </si>
  <si>
    <t xml:space="preserve">2112407</t>
  </si>
  <si>
    <t xml:space="preserve">Teofilândia</t>
  </si>
  <si>
    <t xml:space="preserve">2931509</t>
  </si>
  <si>
    <t xml:space="preserve">Jaguaribe</t>
  </si>
  <si>
    <t xml:space="preserve">Russas - Limoeiro do Norte</t>
  </si>
  <si>
    <t xml:space="preserve">2306900</t>
  </si>
  <si>
    <t xml:space="preserve">Afogados da Ingazeira</t>
  </si>
  <si>
    <t xml:space="preserve">2600104</t>
  </si>
  <si>
    <t xml:space="preserve">Amontada</t>
  </si>
  <si>
    <t xml:space="preserve">Itapipoca</t>
  </si>
  <si>
    <t xml:space="preserve">2300754</t>
  </si>
  <si>
    <t xml:space="preserve">Mauriti</t>
  </si>
  <si>
    <t xml:space="preserve">Brejo Santo</t>
  </si>
  <si>
    <t xml:space="preserve">2308104</t>
  </si>
  <si>
    <t xml:space="preserve">Bom Jardim</t>
  </si>
  <si>
    <t xml:space="preserve">Limoeiro</t>
  </si>
  <si>
    <t xml:space="preserve">2602209</t>
  </si>
  <si>
    <t xml:space="preserve">São Gonçalo dos Campos</t>
  </si>
  <si>
    <t xml:space="preserve">Feira de Santana</t>
  </si>
  <si>
    <t xml:space="preserve">2929305</t>
  </si>
  <si>
    <t xml:space="preserve">Piranhas</t>
  </si>
  <si>
    <t xml:space="preserve">2707107</t>
  </si>
  <si>
    <t xml:space="preserve">Altos</t>
  </si>
  <si>
    <t xml:space="preserve">2200400</t>
  </si>
  <si>
    <t xml:space="preserve">Milagres</t>
  </si>
  <si>
    <t xml:space="preserve">2308302</t>
  </si>
  <si>
    <t xml:space="preserve">Humberto de Campos</t>
  </si>
  <si>
    <t xml:space="preserve">Barreirinhas</t>
  </si>
  <si>
    <t xml:space="preserve">2105005</t>
  </si>
  <si>
    <t xml:space="preserve">Palmeirândia</t>
  </si>
  <si>
    <t xml:space="preserve">PL</t>
  </si>
  <si>
    <t xml:space="preserve">2107605</t>
  </si>
  <si>
    <t xml:space="preserve">Inhambupe</t>
  </si>
  <si>
    <t xml:space="preserve">2913705</t>
  </si>
  <si>
    <t xml:space="preserve">Macaúbas</t>
  </si>
  <si>
    <t xml:space="preserve">Bom Jesus da Lapa</t>
  </si>
  <si>
    <t xml:space="preserve">2919801</t>
  </si>
  <si>
    <t xml:space="preserve">Mata Grande</t>
  </si>
  <si>
    <t xml:space="preserve">2705002</t>
  </si>
  <si>
    <t xml:space="preserve">Paratinga</t>
  </si>
  <si>
    <t xml:space="preserve">2923704</t>
  </si>
  <si>
    <t xml:space="preserve">Cabrobó</t>
  </si>
  <si>
    <t xml:space="preserve">Salgueiro</t>
  </si>
  <si>
    <t xml:space="preserve">2603009</t>
  </si>
  <si>
    <t xml:space="preserve">Muaná</t>
  </si>
  <si>
    <t xml:space="preserve">Soure-Salvaterra</t>
  </si>
  <si>
    <t xml:space="preserve">1504901</t>
  </si>
  <si>
    <t xml:space="preserve">Ipueiras</t>
  </si>
  <si>
    <t xml:space="preserve">São Benedito - Ipu - Guaraciaba do Norte - Tianguá</t>
  </si>
  <si>
    <t xml:space="preserve">2305902</t>
  </si>
  <si>
    <t xml:space="preserve">Itaíba</t>
  </si>
  <si>
    <t xml:space="preserve">2607505</t>
  </si>
  <si>
    <t xml:space="preserve">Jeremoabo</t>
  </si>
  <si>
    <t xml:space="preserve">2918100</t>
  </si>
  <si>
    <t xml:space="preserve">Capoeiras</t>
  </si>
  <si>
    <t xml:space="preserve">2603801</t>
  </si>
  <si>
    <t xml:space="preserve">Boquira</t>
  </si>
  <si>
    <t xml:space="preserve">2904100</t>
  </si>
  <si>
    <t xml:space="preserve">Esperantina</t>
  </si>
  <si>
    <t xml:space="preserve">2203701</t>
  </si>
  <si>
    <t xml:space="preserve">Serrita</t>
  </si>
  <si>
    <t xml:space="preserve">2614006</t>
  </si>
  <si>
    <t xml:space="preserve">Esplanada</t>
  </si>
  <si>
    <t xml:space="preserve">2910602</t>
  </si>
  <si>
    <t xml:space="preserve">Pindaré-Mirim</t>
  </si>
  <si>
    <t xml:space="preserve">Santa Inês</t>
  </si>
  <si>
    <t xml:space="preserve">2108504</t>
  </si>
  <si>
    <t xml:space="preserve">Inajá</t>
  </si>
  <si>
    <t xml:space="preserve">2607000</t>
  </si>
  <si>
    <t xml:space="preserve">Monção</t>
  </si>
  <si>
    <t xml:space="preserve">2106904</t>
  </si>
  <si>
    <t xml:space="preserve">Santa Helena</t>
  </si>
  <si>
    <t xml:space="preserve">2109809</t>
  </si>
  <si>
    <t xml:space="preserve">Jardim</t>
  </si>
  <si>
    <t xml:space="preserve">2307106</t>
  </si>
  <si>
    <t xml:space="preserve">Irará</t>
  </si>
  <si>
    <t xml:space="preserve">2914505</t>
  </si>
  <si>
    <t xml:space="preserve">Pedro do Rosário</t>
  </si>
  <si>
    <t xml:space="preserve">2108256</t>
  </si>
  <si>
    <t xml:space="preserve">Canindé de São Francisco</t>
  </si>
  <si>
    <t xml:space="preserve">SE</t>
  </si>
  <si>
    <t xml:space="preserve">Nossa Senhora da Glória</t>
  </si>
  <si>
    <t xml:space="preserve">2801207</t>
  </si>
  <si>
    <t xml:space="preserve">Saloá</t>
  </si>
  <si>
    <t xml:space="preserve">2612307</t>
  </si>
  <si>
    <t xml:space="preserve">Parnamirim</t>
  </si>
  <si>
    <t xml:space="preserve">2610400</t>
  </si>
  <si>
    <t xml:space="preserve">João Alfredo</t>
  </si>
  <si>
    <t xml:space="preserve">2608107</t>
  </si>
  <si>
    <t xml:space="preserve">Novo Oriente</t>
  </si>
  <si>
    <t xml:space="preserve">Crateús</t>
  </si>
  <si>
    <t xml:space="preserve">2309409</t>
  </si>
  <si>
    <t xml:space="preserve">Lavras da Mangabeira</t>
  </si>
  <si>
    <t xml:space="preserve">2307502</t>
  </si>
  <si>
    <t xml:space="preserve">Jequitinhonha</t>
  </si>
  <si>
    <t xml:space="preserve">3135803</t>
  </si>
  <si>
    <t xml:space="preserve">Igaci</t>
  </si>
  <si>
    <t xml:space="preserve">Palmeira dos Índios</t>
  </si>
  <si>
    <t xml:space="preserve">2703106</t>
  </si>
  <si>
    <t xml:space="preserve">Timbaúba</t>
  </si>
  <si>
    <t xml:space="preserve">Goiana – Timbaúba</t>
  </si>
  <si>
    <t xml:space="preserve">2615300</t>
  </si>
  <si>
    <t xml:space="preserve">Zé Doca</t>
  </si>
  <si>
    <t xml:space="preserve">2114007</t>
  </si>
  <si>
    <t xml:space="preserve">Simão Dias</t>
  </si>
  <si>
    <t xml:space="preserve">Lagarto</t>
  </si>
  <si>
    <t xml:space="preserve">2807105</t>
  </si>
  <si>
    <t xml:space="preserve">São Vicente Ferrer</t>
  </si>
  <si>
    <t xml:space="preserve">2111706</t>
  </si>
  <si>
    <t xml:space="preserve">Tabuleiro do Norte</t>
  </si>
  <si>
    <t xml:space="preserve">2313104</t>
  </si>
  <si>
    <t xml:space="preserve">Manari</t>
  </si>
  <si>
    <t xml:space="preserve">2609154</t>
  </si>
  <si>
    <t xml:space="preserve">São João</t>
  </si>
  <si>
    <t xml:space="preserve">2613206</t>
  </si>
  <si>
    <t xml:space="preserve">Barra do Choça</t>
  </si>
  <si>
    <t xml:space="preserve">2902906</t>
  </si>
  <si>
    <t xml:space="preserve">Colinas</t>
  </si>
  <si>
    <t xml:space="preserve">2103505</t>
  </si>
  <si>
    <t xml:space="preserve">Olindina</t>
  </si>
  <si>
    <t xml:space="preserve">2923100</t>
  </si>
  <si>
    <t xml:space="preserve">Brejo</t>
  </si>
  <si>
    <t xml:space="preserve">2102101</t>
  </si>
  <si>
    <t xml:space="preserve">Arari</t>
  </si>
  <si>
    <t xml:space="preserve">2101004</t>
  </si>
  <si>
    <t xml:space="preserve">Aliança</t>
  </si>
  <si>
    <t xml:space="preserve">2600708</t>
  </si>
  <si>
    <t xml:space="preserve">Uauá</t>
  </si>
  <si>
    <t xml:space="preserve">2932002</t>
  </si>
  <si>
    <t xml:space="preserve">Tacaratu</t>
  </si>
  <si>
    <t xml:space="preserve">2614808</t>
  </si>
  <si>
    <t xml:space="preserve">Campo Alegre de Lourdes</t>
  </si>
  <si>
    <t xml:space="preserve">2905909</t>
  </si>
  <si>
    <t xml:space="preserve">Brasília de Minas</t>
  </si>
  <si>
    <t xml:space="preserve">3108602</t>
  </si>
  <si>
    <t xml:space="preserve">Macau</t>
  </si>
  <si>
    <t xml:space="preserve">RN</t>
  </si>
  <si>
    <t xml:space="preserve">Açu</t>
  </si>
  <si>
    <t xml:space="preserve">2407203</t>
  </si>
  <si>
    <t xml:space="preserve">Campo Maior</t>
  </si>
  <si>
    <t xml:space="preserve">2202208</t>
  </si>
  <si>
    <t xml:space="preserve">São Luís Gonzaga do Maranhão</t>
  </si>
  <si>
    <t xml:space="preserve">2111409</t>
  </si>
  <si>
    <t xml:space="preserve">Bocaiúva</t>
  </si>
  <si>
    <t xml:space="preserve">3107307</t>
  </si>
  <si>
    <t xml:space="preserve">Coração de Jesus</t>
  </si>
  <si>
    <t xml:space="preserve">3118809</t>
  </si>
  <si>
    <t xml:space="preserve">Itaparica</t>
  </si>
  <si>
    <t xml:space="preserve">2916104</t>
  </si>
  <si>
    <t xml:space="preserve">Borba</t>
  </si>
  <si>
    <t xml:space="preserve">Manaus</t>
  </si>
  <si>
    <t xml:space="preserve">1300805</t>
  </si>
  <si>
    <t xml:space="preserve">Campos Sales</t>
  </si>
  <si>
    <t xml:space="preserve">2302701</t>
  </si>
  <si>
    <t xml:space="preserve">Presidente Sarney</t>
  </si>
  <si>
    <t xml:space="preserve">2109270</t>
  </si>
  <si>
    <t xml:space="preserve">2102002</t>
  </si>
  <si>
    <t xml:space="preserve">Santa Rita de Cássia</t>
  </si>
  <si>
    <t xml:space="preserve">Barreiras</t>
  </si>
  <si>
    <t xml:space="preserve">2928406</t>
  </si>
  <si>
    <t xml:space="preserve">São José do Egito</t>
  </si>
  <si>
    <t xml:space="preserve">2613602</t>
  </si>
  <si>
    <t xml:space="preserve">Tracuateua</t>
  </si>
  <si>
    <t xml:space="preserve">1508035</t>
  </si>
  <si>
    <t xml:space="preserve">Itapicuru</t>
  </si>
  <si>
    <t xml:space="preserve">2916500</t>
  </si>
  <si>
    <t xml:space="preserve">Curralinho</t>
  </si>
  <si>
    <t xml:space="preserve">Breves</t>
  </si>
  <si>
    <t xml:space="preserve">1502806</t>
  </si>
  <si>
    <t xml:space="preserve">Correntes</t>
  </si>
  <si>
    <t xml:space="preserve">2604700</t>
  </si>
  <si>
    <t xml:space="preserve">Batalha</t>
  </si>
  <si>
    <t xml:space="preserve">2201507</t>
  </si>
  <si>
    <t xml:space="preserve">Monteiro</t>
  </si>
  <si>
    <t xml:space="preserve">PB</t>
  </si>
  <si>
    <t xml:space="preserve">2509701</t>
  </si>
  <si>
    <t xml:space="preserve">Santa Quitéria do Maranhão</t>
  </si>
  <si>
    <t xml:space="preserve">2110104</t>
  </si>
  <si>
    <t xml:space="preserve">Barro</t>
  </si>
  <si>
    <t xml:space="preserve">2302008</t>
  </si>
  <si>
    <t xml:space="preserve">Santana do Ipanema</t>
  </si>
  <si>
    <t xml:space="preserve">2708006</t>
  </si>
  <si>
    <t xml:space="preserve">Flores</t>
  </si>
  <si>
    <t xml:space="preserve">2605608</t>
  </si>
  <si>
    <t xml:space="preserve">Aldeias Altas</t>
  </si>
  <si>
    <t xml:space="preserve">2100303</t>
  </si>
  <si>
    <t xml:space="preserve">Carnaíba</t>
  </si>
  <si>
    <t xml:space="preserve">2603900</t>
  </si>
  <si>
    <t xml:space="preserve">Catende</t>
  </si>
  <si>
    <t xml:space="preserve">Palmares</t>
  </si>
  <si>
    <t xml:space="preserve">2604205</t>
  </si>
  <si>
    <t xml:space="preserve">Iaçu</t>
  </si>
  <si>
    <t xml:space="preserve">Itaberaba</t>
  </si>
  <si>
    <t xml:space="preserve">2911907</t>
  </si>
  <si>
    <t xml:space="preserve">Inhapi</t>
  </si>
  <si>
    <t xml:space="preserve">2703304</t>
  </si>
  <si>
    <t xml:space="preserve">Morro do Chapéu</t>
  </si>
  <si>
    <t xml:space="preserve">Irecê</t>
  </si>
  <si>
    <t xml:space="preserve">2921708</t>
  </si>
  <si>
    <t xml:space="preserve">Cajari</t>
  </si>
  <si>
    <t xml:space="preserve">2102507</t>
  </si>
  <si>
    <t xml:space="preserve">Carauari</t>
  </si>
  <si>
    <t xml:space="preserve">Tefé</t>
  </si>
  <si>
    <t xml:space="preserve">1301001</t>
  </si>
  <si>
    <t xml:space="preserve">Ribeirão</t>
  </si>
  <si>
    <t xml:space="preserve">Escada - Ribeirão</t>
  </si>
  <si>
    <t xml:space="preserve">2611804</t>
  </si>
  <si>
    <t xml:space="preserve">Ponta de Pedras</t>
  </si>
  <si>
    <t xml:space="preserve">1505700</t>
  </si>
  <si>
    <t xml:space="preserve">Queimadas</t>
  </si>
  <si>
    <t xml:space="preserve">Campina Grande</t>
  </si>
  <si>
    <t xml:space="preserve">2512507</t>
  </si>
  <si>
    <t xml:space="preserve">São Caitano</t>
  </si>
  <si>
    <t xml:space="preserve">Caruaru</t>
  </si>
  <si>
    <t xml:space="preserve">2613107</t>
  </si>
  <si>
    <t xml:space="preserve">Guaraciaba do Norte</t>
  </si>
  <si>
    <t xml:space="preserve">2305001</t>
  </si>
  <si>
    <t xml:space="preserve">Benjamin Constant</t>
  </si>
  <si>
    <t xml:space="preserve">Tabatinga</t>
  </si>
  <si>
    <t xml:space="preserve">1300607</t>
  </si>
  <si>
    <t xml:space="preserve">Trindade</t>
  </si>
  <si>
    <t xml:space="preserve">2615607</t>
  </si>
  <si>
    <t xml:space="preserve">Soure</t>
  </si>
  <si>
    <t xml:space="preserve">1507904</t>
  </si>
  <si>
    <t xml:space="preserve">Alto Alegre do Pindaré</t>
  </si>
  <si>
    <t xml:space="preserve">2100477</t>
  </si>
  <si>
    <t xml:space="preserve">São Raimundo Nonato</t>
  </si>
  <si>
    <t xml:space="preserve">2210607</t>
  </si>
  <si>
    <t xml:space="preserve">Jaguaquara</t>
  </si>
  <si>
    <t xml:space="preserve">Jequié</t>
  </si>
  <si>
    <t xml:space="preserve">2917607</t>
  </si>
  <si>
    <t xml:space="preserve">Varzelândia</t>
  </si>
  <si>
    <t xml:space="preserve">3170909</t>
  </si>
  <si>
    <t xml:space="preserve">Itaporanga D'Ajuda</t>
  </si>
  <si>
    <t xml:space="preserve">Aracaju</t>
  </si>
  <si>
    <t xml:space="preserve">2803203</t>
  </si>
  <si>
    <t xml:space="preserve">São Miguel do Tapuio</t>
  </si>
  <si>
    <t xml:space="preserve">2210409</t>
  </si>
  <si>
    <t xml:space="preserve">Ipu</t>
  </si>
  <si>
    <t xml:space="preserve">2305803</t>
  </si>
  <si>
    <t xml:space="preserve">Quijingue</t>
  </si>
  <si>
    <t xml:space="preserve">2925907</t>
  </si>
  <si>
    <t xml:space="preserve">Itatira</t>
  </si>
  <si>
    <t xml:space="preserve">Canindé</t>
  </si>
  <si>
    <t xml:space="preserve">2306603</t>
  </si>
  <si>
    <t xml:space="preserve">Assaré</t>
  </si>
  <si>
    <t xml:space="preserve">2301604</t>
  </si>
  <si>
    <t xml:space="preserve">Anajatuba</t>
  </si>
  <si>
    <t xml:space="preserve">2100709</t>
  </si>
  <si>
    <t xml:space="preserve">Coração de Maria</t>
  </si>
  <si>
    <t xml:space="preserve">2908903</t>
  </si>
  <si>
    <t xml:space="preserve">Oeiras do Pará</t>
  </si>
  <si>
    <t xml:space="preserve">Cametá</t>
  </si>
  <si>
    <t xml:space="preserve">1505205</t>
  </si>
  <si>
    <t xml:space="preserve">Brejo da Madre de Deus</t>
  </si>
  <si>
    <t xml:space="preserve">2602605</t>
  </si>
  <si>
    <t xml:space="preserve">Quipapá</t>
  </si>
  <si>
    <t xml:space="preserve">2611507</t>
  </si>
  <si>
    <t xml:space="preserve">Bequimão</t>
  </si>
  <si>
    <t xml:space="preserve">2101905</t>
  </si>
  <si>
    <t xml:space="preserve">Curaçá</t>
  </si>
  <si>
    <t xml:space="preserve">2909901</t>
  </si>
  <si>
    <t xml:space="preserve">São Benedito</t>
  </si>
  <si>
    <t xml:space="preserve">2312304</t>
  </si>
  <si>
    <t xml:space="preserve">Traipu</t>
  </si>
  <si>
    <t xml:space="preserve">2709202</t>
  </si>
  <si>
    <t xml:space="preserve">Santaluz</t>
  </si>
  <si>
    <t xml:space="preserve">Conceição do Coité</t>
  </si>
  <si>
    <t xml:space="preserve">2928000</t>
  </si>
  <si>
    <t xml:space="preserve">São Bernardo</t>
  </si>
  <si>
    <t xml:space="preserve">2110609</t>
  </si>
  <si>
    <t xml:space="preserve">Capela</t>
  </si>
  <si>
    <t xml:space="preserve">2801306</t>
  </si>
  <si>
    <t xml:space="preserve">Buriti Bravo</t>
  </si>
  <si>
    <t xml:space="preserve">2102309</t>
  </si>
  <si>
    <t xml:space="preserve">Nhamundá</t>
  </si>
  <si>
    <t xml:space="preserve">1303007</t>
  </si>
  <si>
    <t xml:space="preserve">Paripiranga</t>
  </si>
  <si>
    <t xml:space="preserve">Cícero Dantas</t>
  </si>
  <si>
    <t xml:space="preserve">2923803</t>
  </si>
  <si>
    <t xml:space="preserve">Araripe</t>
  </si>
  <si>
    <t xml:space="preserve">2301307</t>
  </si>
  <si>
    <t xml:space="preserve">Salinas da Margarida</t>
  </si>
  <si>
    <t xml:space="preserve">2927309</t>
  </si>
  <si>
    <t xml:space="preserve">Caririaçu</t>
  </si>
  <si>
    <t xml:space="preserve">2303204</t>
  </si>
  <si>
    <t xml:space="preserve">Rio Real</t>
  </si>
  <si>
    <t xml:space="preserve">2927002</t>
  </si>
  <si>
    <t xml:space="preserve">Água Preta</t>
  </si>
  <si>
    <t xml:space="preserve">2600401</t>
  </si>
  <si>
    <t xml:space="preserve">Conceição do Jacuípe</t>
  </si>
  <si>
    <t xml:space="preserve">2908507</t>
  </si>
  <si>
    <t xml:space="preserve">Livramento de Nossa Senhora</t>
  </si>
  <si>
    <t xml:space="preserve">Brumado</t>
  </si>
  <si>
    <t xml:space="preserve">2919504</t>
  </si>
  <si>
    <t xml:space="preserve">Riachão do Jacuípe</t>
  </si>
  <si>
    <t xml:space="preserve">2926301</t>
  </si>
  <si>
    <t xml:space="preserve">Itiúba</t>
  </si>
  <si>
    <t xml:space="preserve">Senhor do Bonfim</t>
  </si>
  <si>
    <t xml:space="preserve">2917003</t>
  </si>
  <si>
    <t xml:space="preserve">Boa Nova</t>
  </si>
  <si>
    <t xml:space="preserve">2903706</t>
  </si>
  <si>
    <t xml:space="preserve">Serra Preta</t>
  </si>
  <si>
    <t xml:space="preserve">2930402</t>
  </si>
  <si>
    <t xml:space="preserve">Conde</t>
  </si>
  <si>
    <t xml:space="preserve">2908606</t>
  </si>
  <si>
    <t xml:space="preserve">Luis Correia</t>
  </si>
  <si>
    <t xml:space="preserve">Parnaíba</t>
  </si>
  <si>
    <t xml:space="preserve">2205706</t>
  </si>
  <si>
    <t xml:space="preserve">São Sebastião</t>
  </si>
  <si>
    <t xml:space="preserve">2708808</t>
  </si>
  <si>
    <t xml:space="preserve">Serra do Ramalho</t>
  </si>
  <si>
    <t xml:space="preserve">2930154</t>
  </si>
  <si>
    <t xml:space="preserve">São João do Soter</t>
  </si>
  <si>
    <t xml:space="preserve">2111078</t>
  </si>
  <si>
    <t xml:space="preserve">Lagoa Grande</t>
  </si>
  <si>
    <t xml:space="preserve">2608750</t>
  </si>
  <si>
    <t xml:space="preserve">Mocajuba</t>
  </si>
  <si>
    <t xml:space="preserve">1504604</t>
  </si>
  <si>
    <t xml:space="preserve">Cedro</t>
  </si>
  <si>
    <t xml:space="preserve">2303808</t>
  </si>
  <si>
    <t xml:space="preserve">Icatu</t>
  </si>
  <si>
    <t xml:space="preserve">2105104</t>
  </si>
  <si>
    <t xml:space="preserve">Iraquara</t>
  </si>
  <si>
    <t xml:space="preserve">2914406</t>
  </si>
  <si>
    <t xml:space="preserve">Pentecoste</t>
  </si>
  <si>
    <t xml:space="preserve">Itapagé</t>
  </si>
  <si>
    <t xml:space="preserve">2310704</t>
  </si>
  <si>
    <t xml:space="preserve">Passira</t>
  </si>
  <si>
    <t xml:space="preserve">2610509</t>
  </si>
  <si>
    <t xml:space="preserve">Princesa Isabel</t>
  </si>
  <si>
    <t xml:space="preserve">2512309</t>
  </si>
  <si>
    <t xml:space="preserve">Serro</t>
  </si>
  <si>
    <t xml:space="preserve">3167103</t>
  </si>
  <si>
    <t xml:space="preserve">Alagoa Grande</t>
  </si>
  <si>
    <t xml:space="preserve">2500304</t>
  </si>
  <si>
    <t xml:space="preserve">São Sebastião da Boa Vista</t>
  </si>
  <si>
    <t xml:space="preserve">1507706</t>
  </si>
  <si>
    <t xml:space="preserve">Tabira</t>
  </si>
  <si>
    <t xml:space="preserve">2614600</t>
  </si>
  <si>
    <t xml:space="preserve">Crisópolis</t>
  </si>
  <si>
    <t xml:space="preserve">2909604</t>
  </si>
  <si>
    <t xml:space="preserve">Amélia Rodrigues</t>
  </si>
  <si>
    <t xml:space="preserve">2901106</t>
  </si>
  <si>
    <t xml:space="preserve">São Miguel</t>
  </si>
  <si>
    <t xml:space="preserve">Pau dos Ferros</t>
  </si>
  <si>
    <t xml:space="preserve">2412500</t>
  </si>
  <si>
    <t xml:space="preserve">São Paulo de Olivença</t>
  </si>
  <si>
    <t xml:space="preserve">1303908</t>
  </si>
  <si>
    <t xml:space="preserve">Boa Vista do Ramos</t>
  </si>
  <si>
    <t xml:space="preserve">1300680</t>
  </si>
  <si>
    <t xml:space="preserve">Porto da Folha</t>
  </si>
  <si>
    <t xml:space="preserve">2805604</t>
  </si>
  <si>
    <t xml:space="preserve">2804508</t>
  </si>
  <si>
    <t xml:space="preserve">Caraí</t>
  </si>
  <si>
    <t xml:space="preserve">3113008</t>
  </si>
  <si>
    <t xml:space="preserve">Lajedo</t>
  </si>
  <si>
    <t xml:space="preserve">2608800</t>
  </si>
  <si>
    <t xml:space="preserve">Tupanatinga</t>
  </si>
  <si>
    <t xml:space="preserve">2615805</t>
  </si>
  <si>
    <t xml:space="preserve">Aurora</t>
  </si>
  <si>
    <t xml:space="preserve">2301703</t>
  </si>
  <si>
    <t xml:space="preserve">Barreiros</t>
  </si>
  <si>
    <t xml:space="preserve">Barreiros - Sirinhaém</t>
  </si>
  <si>
    <t xml:space="preserve">2601409</t>
  </si>
  <si>
    <t xml:space="preserve">Araçuaí</t>
  </si>
  <si>
    <t xml:space="preserve">3103405</t>
  </si>
  <si>
    <t xml:space="preserve">2907806</t>
  </si>
  <si>
    <t xml:space="preserve">Canapi</t>
  </si>
  <si>
    <t xml:space="preserve">2701605</t>
  </si>
  <si>
    <t xml:space="preserve">Tamboril</t>
  </si>
  <si>
    <t xml:space="preserve">2313203</t>
  </si>
  <si>
    <t xml:space="preserve">Governador Mangabeira</t>
  </si>
  <si>
    <t xml:space="preserve">2911600</t>
  </si>
  <si>
    <t xml:space="preserve">Regeneração</t>
  </si>
  <si>
    <t xml:space="preserve">Amarante - Água Branca - Regeneração</t>
  </si>
  <si>
    <t xml:space="preserve">2208809</t>
  </si>
  <si>
    <t xml:space="preserve">Estrela de Alagoas</t>
  </si>
  <si>
    <t xml:space="preserve">2702553</t>
  </si>
  <si>
    <t xml:space="preserve">Santa Maria da Vitória</t>
  </si>
  <si>
    <t xml:space="preserve">Santa Maria da Vitoria</t>
  </si>
  <si>
    <t xml:space="preserve">2928109</t>
  </si>
  <si>
    <t xml:space="preserve">Ruy Barbosa</t>
  </si>
  <si>
    <t xml:space="preserve">2927200</t>
  </si>
  <si>
    <t xml:space="preserve">Pedra</t>
  </si>
  <si>
    <t xml:space="preserve">2610806</t>
  </si>
  <si>
    <t xml:space="preserve">Amarante</t>
  </si>
  <si>
    <t xml:space="preserve">2200509</t>
  </si>
  <si>
    <t xml:space="preserve">Apodi</t>
  </si>
  <si>
    <t xml:space="preserve">Mossoró</t>
  </si>
  <si>
    <t xml:space="preserve">2401008</t>
  </si>
  <si>
    <t xml:space="preserve">Afuá</t>
  </si>
  <si>
    <t xml:space="preserve">1500305</t>
  </si>
  <si>
    <t xml:space="preserve">Cachoeira do Arari</t>
  </si>
  <si>
    <t xml:space="preserve">1502004</t>
  </si>
  <si>
    <t xml:space="preserve">Nazaré</t>
  </si>
  <si>
    <t xml:space="preserve">2922508</t>
  </si>
  <si>
    <t xml:space="preserve">Piracuruca</t>
  </si>
  <si>
    <t xml:space="preserve">2208304</t>
  </si>
  <si>
    <t xml:space="preserve">Canguaretama</t>
  </si>
  <si>
    <t xml:space="preserve">2402204</t>
  </si>
  <si>
    <t xml:space="preserve">Pão de Açúcar</t>
  </si>
  <si>
    <t xml:space="preserve">2706406</t>
  </si>
  <si>
    <t xml:space="preserve">Chapada do Norte</t>
  </si>
  <si>
    <t xml:space="preserve">3116100</t>
  </si>
  <si>
    <t xml:space="preserve">Vitória do Mearim</t>
  </si>
  <si>
    <t xml:space="preserve">2112902</t>
  </si>
  <si>
    <t xml:space="preserve">Barão de Grajaú</t>
  </si>
  <si>
    <t xml:space="preserve">São João dos Patos</t>
  </si>
  <si>
    <t xml:space="preserve">2101509</t>
  </si>
  <si>
    <t xml:space="preserve">Parambu</t>
  </si>
  <si>
    <t xml:space="preserve">Tauá</t>
  </si>
  <si>
    <t xml:space="preserve">2310308</t>
  </si>
  <si>
    <t xml:space="preserve">Belém do São Francisco</t>
  </si>
  <si>
    <t xml:space="preserve">2601607</t>
  </si>
  <si>
    <t xml:space="preserve">Poço Redondo</t>
  </si>
  <si>
    <t xml:space="preserve">2805406</t>
  </si>
  <si>
    <t xml:space="preserve">Paraibano</t>
  </si>
  <si>
    <t xml:space="preserve">2107704</t>
  </si>
  <si>
    <t xml:space="preserve">Santa Bárbara</t>
  </si>
  <si>
    <t xml:space="preserve">2927507</t>
  </si>
  <si>
    <t xml:space="preserve">Sobradinho</t>
  </si>
  <si>
    <t xml:space="preserve">2930774</t>
  </si>
  <si>
    <t xml:space="preserve">Mansidão</t>
  </si>
  <si>
    <t xml:space="preserve">2920452</t>
  </si>
  <si>
    <t xml:space="preserve">Jucás</t>
  </si>
  <si>
    <t xml:space="preserve">2307403</t>
  </si>
  <si>
    <t xml:space="preserve">Itacaré</t>
  </si>
  <si>
    <t xml:space="preserve">Ilhéus – Itabuna</t>
  </si>
  <si>
    <t xml:space="preserve">2914901</t>
  </si>
  <si>
    <t xml:space="preserve">São Domingos do Capim</t>
  </si>
  <si>
    <t xml:space="preserve">1507201</t>
  </si>
  <si>
    <t xml:space="preserve">Craíbas</t>
  </si>
  <si>
    <t xml:space="preserve">2702355</t>
  </si>
  <si>
    <t xml:space="preserve">Ipiaú</t>
  </si>
  <si>
    <t xml:space="preserve">2913903</t>
  </si>
  <si>
    <t xml:space="preserve">Baturité</t>
  </si>
  <si>
    <t xml:space="preserve">Redenção-Acarape</t>
  </si>
  <si>
    <t xml:space="preserve">2302107</t>
  </si>
  <si>
    <t xml:space="preserve">Carnaubeira da Penha</t>
  </si>
  <si>
    <t xml:space="preserve">2603926</t>
  </si>
  <si>
    <t xml:space="preserve">Orobó</t>
  </si>
  <si>
    <t xml:space="preserve">2609709</t>
  </si>
  <si>
    <t xml:space="preserve">Sirinhaém</t>
  </si>
  <si>
    <t xml:space="preserve">PODE</t>
  </si>
  <si>
    <t xml:space="preserve">2614204</t>
  </si>
  <si>
    <t xml:space="preserve">Castro Alves</t>
  </si>
  <si>
    <t xml:space="preserve">2907301</t>
  </si>
  <si>
    <t xml:space="preserve">Anagé</t>
  </si>
  <si>
    <t xml:space="preserve">2901205</t>
  </si>
  <si>
    <t xml:space="preserve">Turilândia</t>
  </si>
  <si>
    <t xml:space="preserve">2112456</t>
  </si>
  <si>
    <t xml:space="preserve">Madre de Deus</t>
  </si>
  <si>
    <t xml:space="preserve">2919926</t>
  </si>
  <si>
    <t xml:space="preserve">Fonte Boa</t>
  </si>
  <si>
    <t xml:space="preserve">1301605</t>
  </si>
  <si>
    <t xml:space="preserve">Glória do Goitá</t>
  </si>
  <si>
    <t xml:space="preserve">Vitória de Santo Antão</t>
  </si>
  <si>
    <t xml:space="preserve">2606101</t>
  </si>
  <si>
    <t xml:space="preserve">Areia</t>
  </si>
  <si>
    <t xml:space="preserve">2501104</t>
  </si>
  <si>
    <t xml:space="preserve">Santana do Acaraú</t>
  </si>
  <si>
    <t xml:space="preserve">2312007</t>
  </si>
  <si>
    <t xml:space="preserve">Tavares</t>
  </si>
  <si>
    <t xml:space="preserve">2516607</t>
  </si>
  <si>
    <t xml:space="preserve">Cuité</t>
  </si>
  <si>
    <t xml:space="preserve">Cuité - Nova Floresta</t>
  </si>
  <si>
    <t xml:space="preserve">2505105</t>
  </si>
  <si>
    <t xml:space="preserve">Itambé</t>
  </si>
  <si>
    <t xml:space="preserve">2607653</t>
  </si>
  <si>
    <t xml:space="preserve">Peritoró</t>
  </si>
  <si>
    <t xml:space="preserve">2108454</t>
  </si>
  <si>
    <t xml:space="preserve">Almeirim</t>
  </si>
  <si>
    <t xml:space="preserve">Almeirim - Porto de Moz</t>
  </si>
  <si>
    <t xml:space="preserve">1500503</t>
  </si>
  <si>
    <t xml:space="preserve">Correntina</t>
  </si>
  <si>
    <t xml:space="preserve">2909307</t>
  </si>
  <si>
    <t xml:space="preserve">Luzilândia</t>
  </si>
  <si>
    <t xml:space="preserve">2205805</t>
  </si>
  <si>
    <t xml:space="preserve">Jataúba</t>
  </si>
  <si>
    <t xml:space="preserve">2608008</t>
  </si>
  <si>
    <t xml:space="preserve">Maracás</t>
  </si>
  <si>
    <t xml:space="preserve">2920502</t>
  </si>
  <si>
    <t xml:space="preserve">Jaguarari</t>
  </si>
  <si>
    <t xml:space="preserve">2917706</t>
  </si>
  <si>
    <t xml:space="preserve">Panelas</t>
  </si>
  <si>
    <t xml:space="preserve">2610202</t>
  </si>
  <si>
    <t xml:space="preserve">Cândido Sales</t>
  </si>
  <si>
    <t xml:space="preserve">2906709</t>
  </si>
  <si>
    <t xml:space="preserve">Rafael Jambeiro</t>
  </si>
  <si>
    <t xml:space="preserve">2925956</t>
  </si>
  <si>
    <t xml:space="preserve">Maraú</t>
  </si>
  <si>
    <t xml:space="preserve">2920700</t>
  </si>
  <si>
    <t xml:space="preserve">Glória</t>
  </si>
  <si>
    <t xml:space="preserve">Paulo Afonso</t>
  </si>
  <si>
    <t xml:space="preserve">2911402</t>
  </si>
  <si>
    <t xml:space="preserve">Jatobá</t>
  </si>
  <si>
    <t xml:space="preserve">2608057</t>
  </si>
  <si>
    <t xml:space="preserve">Pirapemas</t>
  </si>
  <si>
    <t xml:space="preserve">2108801</t>
  </si>
  <si>
    <t xml:space="preserve">Conceição da Barra</t>
  </si>
  <si>
    <t xml:space="preserve">ES</t>
  </si>
  <si>
    <t xml:space="preserve">São Mateus</t>
  </si>
  <si>
    <t xml:space="preserve">3201605</t>
  </si>
  <si>
    <t xml:space="preserve">Bonito</t>
  </si>
  <si>
    <t xml:space="preserve">2602308</t>
  </si>
  <si>
    <t xml:space="preserve">Porteiras</t>
  </si>
  <si>
    <t xml:space="preserve">2311108</t>
  </si>
  <si>
    <t xml:space="preserve">João Câmara</t>
  </si>
  <si>
    <t xml:space="preserve">2405801</t>
  </si>
  <si>
    <t xml:space="preserve">São Benedito do Rio Preto</t>
  </si>
  <si>
    <t xml:space="preserve">2110401</t>
  </si>
  <si>
    <t xml:space="preserve">Francisco Sá</t>
  </si>
  <si>
    <t xml:space="preserve">3126703</t>
  </si>
  <si>
    <t xml:space="preserve">Campo Alegre</t>
  </si>
  <si>
    <t xml:space="preserve">São Miguel dos Campos</t>
  </si>
  <si>
    <t xml:space="preserve">2701407</t>
  </si>
  <si>
    <t xml:space="preserve">Alcântara</t>
  </si>
  <si>
    <t xml:space="preserve">2100204</t>
  </si>
  <si>
    <t xml:space="preserve">Igarapé-Açu</t>
  </si>
  <si>
    <t xml:space="preserve">1503200</t>
  </si>
  <si>
    <t xml:space="preserve">Biritinga</t>
  </si>
  <si>
    <t xml:space="preserve">2903607</t>
  </si>
  <si>
    <t xml:space="preserve">Poço Verde</t>
  </si>
  <si>
    <t xml:space="preserve">2805505</t>
  </si>
  <si>
    <t xml:space="preserve">Sento Sé</t>
  </si>
  <si>
    <t xml:space="preserve">2930204</t>
  </si>
  <si>
    <t xml:space="preserve">Nova Olinda do Norte</t>
  </si>
  <si>
    <t xml:space="preserve">1303106</t>
  </si>
  <si>
    <t xml:space="preserve">Cajapió</t>
  </si>
  <si>
    <t xml:space="preserve">2102408</t>
  </si>
  <si>
    <t xml:space="preserve">Palmas de Monte Alto</t>
  </si>
  <si>
    <t xml:space="preserve">2923407</t>
  </si>
  <si>
    <t xml:space="preserve">2111102</t>
  </si>
  <si>
    <t xml:space="preserve">Farias Brito</t>
  </si>
  <si>
    <t xml:space="preserve">2304301</t>
  </si>
  <si>
    <t xml:space="preserve">Riachão das Neves</t>
  </si>
  <si>
    <t xml:space="preserve">2926202</t>
  </si>
  <si>
    <t xml:space="preserve">São José de Piranhas</t>
  </si>
  <si>
    <t xml:space="preserve">Cajazeiras</t>
  </si>
  <si>
    <t xml:space="preserve">2514503</t>
  </si>
  <si>
    <t xml:space="preserve">Jaicós</t>
  </si>
  <si>
    <t xml:space="preserve">Picos</t>
  </si>
  <si>
    <t xml:space="preserve">2205201</t>
  </si>
  <si>
    <t xml:space="preserve">Caetanos</t>
  </si>
  <si>
    <t xml:space="preserve">2905156</t>
  </si>
  <si>
    <t xml:space="preserve">Cabaceiras do Paraguaçu</t>
  </si>
  <si>
    <t xml:space="preserve">2904852</t>
  </si>
  <si>
    <t xml:space="preserve">Irituia</t>
  </si>
  <si>
    <t xml:space="preserve">1503507</t>
  </si>
  <si>
    <t xml:space="preserve">Orós</t>
  </si>
  <si>
    <t xml:space="preserve">Icó</t>
  </si>
  <si>
    <t xml:space="preserve">2309508</t>
  </si>
  <si>
    <t xml:space="preserve">Bananeiras</t>
  </si>
  <si>
    <t xml:space="preserve">Guarabira</t>
  </si>
  <si>
    <t xml:space="preserve">2501500</t>
  </si>
  <si>
    <t xml:space="preserve">Quiterianópolis</t>
  </si>
  <si>
    <t xml:space="preserve">2311264</t>
  </si>
  <si>
    <t xml:space="preserve">Tuntum</t>
  </si>
  <si>
    <t xml:space="preserve">Presidente Dutra</t>
  </si>
  <si>
    <t xml:space="preserve">2112308</t>
  </si>
  <si>
    <t xml:space="preserve">Jussara</t>
  </si>
  <si>
    <t xml:space="preserve">2918506</t>
  </si>
  <si>
    <t xml:space="preserve">Canarana</t>
  </si>
  <si>
    <t xml:space="preserve">2906204</t>
  </si>
  <si>
    <t xml:space="preserve">Lagoa do Ouro</t>
  </si>
  <si>
    <t xml:space="preserve">2608602</t>
  </si>
  <si>
    <t xml:space="preserve">Bagre</t>
  </si>
  <si>
    <t xml:space="preserve">1501105</t>
  </si>
  <si>
    <t xml:space="preserve">Bacuri</t>
  </si>
  <si>
    <t xml:space="preserve">2101301</t>
  </si>
  <si>
    <t xml:space="preserve">Canto do Buriti</t>
  </si>
  <si>
    <t xml:space="preserve">2202307</t>
  </si>
  <si>
    <t xml:space="preserve">Indiaroba</t>
  </si>
  <si>
    <t xml:space="preserve">Estância</t>
  </si>
  <si>
    <t xml:space="preserve">2802809</t>
  </si>
  <si>
    <t xml:space="preserve">Souto Soares</t>
  </si>
  <si>
    <t xml:space="preserve">2930808</t>
  </si>
  <si>
    <t xml:space="preserve">Feira Grande</t>
  </si>
  <si>
    <t xml:space="preserve">2702603</t>
  </si>
  <si>
    <t xml:space="preserve">Nova Russas</t>
  </si>
  <si>
    <t xml:space="preserve">2309300</t>
  </si>
  <si>
    <t xml:space="preserve">Sanharó</t>
  </si>
  <si>
    <t xml:space="preserve">2612406</t>
  </si>
  <si>
    <t xml:space="preserve">Teotônio Vilela</t>
  </si>
  <si>
    <t xml:space="preserve">2709152</t>
  </si>
  <si>
    <t xml:space="preserve">Pariconha</t>
  </si>
  <si>
    <t xml:space="preserve">2706422</t>
  </si>
  <si>
    <t xml:space="preserve">Elesbão Veloso</t>
  </si>
  <si>
    <t xml:space="preserve">2203503</t>
  </si>
  <si>
    <t xml:space="preserve">Santa Brígida</t>
  </si>
  <si>
    <t xml:space="preserve">2927606</t>
  </si>
  <si>
    <t xml:space="preserve">Riachão do Dantas</t>
  </si>
  <si>
    <t xml:space="preserve">2805802</t>
  </si>
  <si>
    <t xml:space="preserve">Santos Dumont</t>
  </si>
  <si>
    <t xml:space="preserve">Juiz de Fora</t>
  </si>
  <si>
    <t xml:space="preserve">3160702</t>
  </si>
  <si>
    <t xml:space="preserve">Heliópolis</t>
  </si>
  <si>
    <t xml:space="preserve">2911857</t>
  </si>
  <si>
    <t xml:space="preserve">Castelo do Piauí</t>
  </si>
  <si>
    <t xml:space="preserve">2202604</t>
  </si>
  <si>
    <t xml:space="preserve">Agrestina</t>
  </si>
  <si>
    <t xml:space="preserve">2600302</t>
  </si>
  <si>
    <t xml:space="preserve">Cristinápolis</t>
  </si>
  <si>
    <t xml:space="preserve">2801702</t>
  </si>
  <si>
    <t xml:space="preserve">Jaguaripe</t>
  </si>
  <si>
    <t xml:space="preserve">2917805</t>
  </si>
  <si>
    <t xml:space="preserve">Limoeiro de Anadia</t>
  </si>
  <si>
    <t xml:space="preserve">2704203</t>
  </si>
  <si>
    <t xml:space="preserve">Pio Xii</t>
  </si>
  <si>
    <t xml:space="preserve">2108702</t>
  </si>
  <si>
    <t xml:space="preserve">Alto Alegre do Maranhão</t>
  </si>
  <si>
    <t xml:space="preserve">2100436</t>
  </si>
  <si>
    <t xml:space="preserve">Água Doce do Maranhão</t>
  </si>
  <si>
    <t xml:space="preserve">2100154</t>
  </si>
  <si>
    <t xml:space="preserve">Santo Amaro das Brotas</t>
  </si>
  <si>
    <t xml:space="preserve">2806602</t>
  </si>
  <si>
    <t xml:space="preserve">Rio do Pires</t>
  </si>
  <si>
    <t xml:space="preserve">2926905</t>
  </si>
  <si>
    <t xml:space="preserve">Catolé do Rocha</t>
  </si>
  <si>
    <t xml:space="preserve">Catolé do Rocha - São Bento</t>
  </si>
  <si>
    <t xml:space="preserve">2504306</t>
  </si>
  <si>
    <t xml:space="preserve">Itaporanga</t>
  </si>
  <si>
    <t xml:space="preserve">2507002</t>
  </si>
  <si>
    <t xml:space="preserve">Limoeiro do Ajuru</t>
  </si>
  <si>
    <t xml:space="preserve">1504000</t>
  </si>
  <si>
    <t xml:space="preserve">Maracanã</t>
  </si>
  <si>
    <t xml:space="preserve">1504307</t>
  </si>
  <si>
    <t xml:space="preserve">Pereiro</t>
  </si>
  <si>
    <t xml:space="preserve">2310803</t>
  </si>
  <si>
    <t xml:space="preserve">Urucurituba</t>
  </si>
  <si>
    <t xml:space="preserve">Itacoatiara</t>
  </si>
  <si>
    <t xml:space="preserve">1304401</t>
  </si>
  <si>
    <t xml:space="preserve">Paracuru</t>
  </si>
  <si>
    <t xml:space="preserve">Fortaleza</t>
  </si>
  <si>
    <t xml:space="preserve">2310209</t>
  </si>
  <si>
    <t xml:space="preserve">Canavieiras</t>
  </si>
  <si>
    <t xml:space="preserve">Camacan</t>
  </si>
  <si>
    <t xml:space="preserve">2906303</t>
  </si>
  <si>
    <t xml:space="preserve">Ipecaetá</t>
  </si>
  <si>
    <t xml:space="preserve">2913804</t>
  </si>
  <si>
    <t xml:space="preserve">Santana do Cariri</t>
  </si>
  <si>
    <t xml:space="preserve">2312106</t>
  </si>
  <si>
    <t xml:space="preserve">Salvaterra</t>
  </si>
  <si>
    <t xml:space="preserve">1506302</t>
  </si>
  <si>
    <t xml:space="preserve">Cantanhede</t>
  </si>
  <si>
    <t xml:space="preserve">2102705</t>
  </si>
  <si>
    <t xml:space="preserve">Eirunepé</t>
  </si>
  <si>
    <t xml:space="preserve">1301407</t>
  </si>
  <si>
    <t xml:space="preserve">Mirandiba</t>
  </si>
  <si>
    <t xml:space="preserve">2609303</t>
  </si>
  <si>
    <t xml:space="preserve">Caraúbas</t>
  </si>
  <si>
    <t xml:space="preserve">2402303</t>
  </si>
  <si>
    <t xml:space="preserve">Solânea</t>
  </si>
  <si>
    <t xml:space="preserve">2516003</t>
  </si>
  <si>
    <t xml:space="preserve">Aiuaba</t>
  </si>
  <si>
    <t xml:space="preserve">2300408</t>
  </si>
  <si>
    <t xml:space="preserve">Araçás</t>
  </si>
  <si>
    <t xml:space="preserve">2902054</t>
  </si>
  <si>
    <t xml:space="preserve">Valença do Piauí</t>
  </si>
  <si>
    <t xml:space="preserve">2211308</t>
  </si>
  <si>
    <t xml:space="preserve">Boquim</t>
  </si>
  <si>
    <t xml:space="preserve">2800670</t>
  </si>
  <si>
    <t xml:space="preserve">Laje</t>
  </si>
  <si>
    <t xml:space="preserve">Santo Antônio de Jesus</t>
  </si>
  <si>
    <t xml:space="preserve">2918803</t>
  </si>
  <si>
    <t xml:space="preserve">Matinha</t>
  </si>
  <si>
    <t xml:space="preserve">2106508</t>
  </si>
  <si>
    <t xml:space="preserve">Porto Real do Colégio</t>
  </si>
  <si>
    <t xml:space="preserve">Penedo</t>
  </si>
  <si>
    <t xml:space="preserve">2707503</t>
  </si>
  <si>
    <t xml:space="preserve">Corrente</t>
  </si>
  <si>
    <t xml:space="preserve">2202901</t>
  </si>
  <si>
    <t xml:space="preserve">Alagoa Nova</t>
  </si>
  <si>
    <t xml:space="preserve">2500403</t>
  </si>
  <si>
    <t xml:space="preserve">Mundo Novo</t>
  </si>
  <si>
    <t xml:space="preserve">2922102</t>
  </si>
  <si>
    <t xml:space="preserve">Serrano do Maranhão</t>
  </si>
  <si>
    <t xml:space="preserve">2111789</t>
  </si>
  <si>
    <t xml:space="preserve">Presidente Jânio Quadros</t>
  </si>
  <si>
    <t xml:space="preserve">2925709</t>
  </si>
  <si>
    <t xml:space="preserve">Andorinha</t>
  </si>
  <si>
    <t xml:space="preserve">2901353</t>
  </si>
  <si>
    <t xml:space="preserve">Conceição</t>
  </si>
  <si>
    <t xml:space="preserve">2504405</t>
  </si>
  <si>
    <t xml:space="preserve">Santa Cruz</t>
  </si>
  <si>
    <t xml:space="preserve">2411205</t>
  </si>
  <si>
    <t xml:space="preserve">2925808</t>
  </si>
  <si>
    <t xml:space="preserve">Lapão</t>
  </si>
  <si>
    <t xml:space="preserve">2919157</t>
  </si>
  <si>
    <t xml:space="preserve">Ilha de Itamaracá</t>
  </si>
  <si>
    <t xml:space="preserve">Recife</t>
  </si>
  <si>
    <t xml:space="preserve">2607604</t>
  </si>
  <si>
    <t xml:space="preserve">Alcobaça</t>
  </si>
  <si>
    <t xml:space="preserve">Teixeira de Freitas</t>
  </si>
  <si>
    <t xml:space="preserve">2900801</t>
  </si>
  <si>
    <t xml:space="preserve">Paramirim</t>
  </si>
  <si>
    <t xml:space="preserve">2923605</t>
  </si>
  <si>
    <t xml:space="preserve">Croatá</t>
  </si>
  <si>
    <t xml:space="preserve">2304236</t>
  </si>
  <si>
    <t xml:space="preserve">São Gabriel</t>
  </si>
  <si>
    <t xml:space="preserve">2929255</t>
  </si>
  <si>
    <t xml:space="preserve">Encruzilhada</t>
  </si>
  <si>
    <t xml:space="preserve">2910404</t>
  </si>
  <si>
    <t xml:space="preserve">Cariús</t>
  </si>
  <si>
    <t xml:space="preserve">2303303</t>
  </si>
  <si>
    <t xml:space="preserve">Fátima</t>
  </si>
  <si>
    <t xml:space="preserve">2910750</t>
  </si>
  <si>
    <t xml:space="preserve">Venturosa</t>
  </si>
  <si>
    <t xml:space="preserve">2616001</t>
  </si>
  <si>
    <t xml:space="preserve">Igreja Nova</t>
  </si>
  <si>
    <t xml:space="preserve">2703205</t>
  </si>
  <si>
    <t xml:space="preserve">2604304</t>
  </si>
  <si>
    <t xml:space="preserve">Careiro</t>
  </si>
  <si>
    <t xml:space="preserve">1301100</t>
  </si>
  <si>
    <t xml:space="preserve">Paulino Neves</t>
  </si>
  <si>
    <t xml:space="preserve">2108058</t>
  </si>
  <si>
    <t xml:space="preserve">Itambacuri</t>
  </si>
  <si>
    <t xml:space="preserve">3132701</t>
  </si>
  <si>
    <t xml:space="preserve">Vicência</t>
  </si>
  <si>
    <t xml:space="preserve">2616308</t>
  </si>
  <si>
    <t xml:space="preserve">Barra do Mendes</t>
  </si>
  <si>
    <t xml:space="preserve">2903003</t>
  </si>
  <si>
    <t xml:space="preserve">Currais Novos</t>
  </si>
  <si>
    <t xml:space="preserve">2403103</t>
  </si>
  <si>
    <t xml:space="preserve">Buritirama</t>
  </si>
  <si>
    <t xml:space="preserve">2904753</t>
  </si>
  <si>
    <t xml:space="preserve">Fortuna</t>
  </si>
  <si>
    <t xml:space="preserve">2104206</t>
  </si>
  <si>
    <t xml:space="preserve">Saubara</t>
  </si>
  <si>
    <t xml:space="preserve">2929750</t>
  </si>
  <si>
    <t xml:space="preserve">Salinópolis</t>
  </si>
  <si>
    <t xml:space="preserve">Capanema</t>
  </si>
  <si>
    <t xml:space="preserve">1506203</t>
  </si>
  <si>
    <t xml:space="preserve">Água Fria</t>
  </si>
  <si>
    <t xml:space="preserve">2900405</t>
  </si>
  <si>
    <t xml:space="preserve">Porteirinha</t>
  </si>
  <si>
    <t xml:space="preserve">Janaúba</t>
  </si>
  <si>
    <t xml:space="preserve">3152204</t>
  </si>
  <si>
    <t xml:space="preserve">Irauçuba</t>
  </si>
  <si>
    <t xml:space="preserve">2306108</t>
  </si>
  <si>
    <t xml:space="preserve">Conceição da Feira</t>
  </si>
  <si>
    <t xml:space="preserve">2908200</t>
  </si>
  <si>
    <t xml:space="preserve">Sátiro Dias</t>
  </si>
  <si>
    <t xml:space="preserve">2929701</t>
  </si>
  <si>
    <t xml:space="preserve">Piatã</t>
  </si>
  <si>
    <t xml:space="preserve">2924306</t>
  </si>
  <si>
    <t xml:space="preserve">Chaves</t>
  </si>
  <si>
    <t xml:space="preserve">1502509</t>
  </si>
  <si>
    <t xml:space="preserve">Mairi</t>
  </si>
  <si>
    <t xml:space="preserve">2920106</t>
  </si>
  <si>
    <t xml:space="preserve">Passagem Franca</t>
  </si>
  <si>
    <t xml:space="preserve">2107902</t>
  </si>
  <si>
    <t xml:space="preserve">Carutapera</t>
  </si>
  <si>
    <t xml:space="preserve">Governador Nunes Freire</t>
  </si>
  <si>
    <t xml:space="preserve">2102903</t>
  </si>
  <si>
    <t xml:space="preserve">São João de Pirabas</t>
  </si>
  <si>
    <t xml:space="preserve">1507474</t>
  </si>
  <si>
    <t xml:space="preserve">Atalaia</t>
  </si>
  <si>
    <t xml:space="preserve">2700409</t>
  </si>
  <si>
    <t xml:space="preserve">Pacatuba</t>
  </si>
  <si>
    <t xml:space="preserve">Propriá</t>
  </si>
  <si>
    <t xml:space="preserve">2804904</t>
  </si>
  <si>
    <t xml:space="preserve">Joaíma</t>
  </si>
  <si>
    <t xml:space="preserve">3136009</t>
  </si>
  <si>
    <t xml:space="preserve">Palmeirais</t>
  </si>
  <si>
    <t xml:space="preserve">2207504</t>
  </si>
  <si>
    <t xml:space="preserve">Japaratuba</t>
  </si>
  <si>
    <t xml:space="preserve">2803302</t>
  </si>
  <si>
    <t xml:space="preserve">Vitorino Freire</t>
  </si>
  <si>
    <t xml:space="preserve">2113009</t>
  </si>
  <si>
    <t xml:space="preserve">2409407</t>
  </si>
  <si>
    <t xml:space="preserve">Independência</t>
  </si>
  <si>
    <t xml:space="preserve">2305605</t>
  </si>
  <si>
    <t xml:space="preserve">Araçagi</t>
  </si>
  <si>
    <t xml:space="preserve">2500809</t>
  </si>
  <si>
    <t xml:space="preserve">Moreilândia</t>
  </si>
  <si>
    <t xml:space="preserve">2614303</t>
  </si>
  <si>
    <t xml:space="preserve">Rio Formoso</t>
  </si>
  <si>
    <t xml:space="preserve">2611903</t>
  </si>
  <si>
    <t xml:space="preserve">Betânia</t>
  </si>
  <si>
    <t xml:space="preserve">2601805</t>
  </si>
  <si>
    <t xml:space="preserve">Nova Cruz</t>
  </si>
  <si>
    <t xml:space="preserve">Santo Antônio - Passa e Fica - Nova Cruz</t>
  </si>
  <si>
    <t xml:space="preserve">2408300</t>
  </si>
  <si>
    <t xml:space="preserve">Mata Roma</t>
  </si>
  <si>
    <t xml:space="preserve">2106409</t>
  </si>
  <si>
    <t xml:space="preserve">Redenção</t>
  </si>
  <si>
    <t xml:space="preserve">2311603</t>
  </si>
  <si>
    <t xml:space="preserve">Jurema</t>
  </si>
  <si>
    <t xml:space="preserve">2608404</t>
  </si>
  <si>
    <t xml:space="preserve">Massapê</t>
  </si>
  <si>
    <t xml:space="preserve">2308005</t>
  </si>
  <si>
    <t xml:space="preserve">Olinda Nova do Maranhão</t>
  </si>
  <si>
    <t xml:space="preserve">2107456</t>
  </si>
  <si>
    <t xml:space="preserve">Autazes</t>
  </si>
  <si>
    <t xml:space="preserve">1300300</t>
  </si>
  <si>
    <t xml:space="preserve">Santo Antônio</t>
  </si>
  <si>
    <t xml:space="preserve">2411502</t>
  </si>
  <si>
    <t xml:space="preserve">Manoel Vitorino</t>
  </si>
  <si>
    <t xml:space="preserve">2920403</t>
  </si>
  <si>
    <t xml:space="preserve">Inhuma</t>
  </si>
  <si>
    <t xml:space="preserve">2204709</t>
  </si>
  <si>
    <t xml:space="preserve">Maruim</t>
  </si>
  <si>
    <t xml:space="preserve">2804003</t>
  </si>
  <si>
    <t xml:space="preserve">Santa Luzia do Itanhy</t>
  </si>
  <si>
    <t xml:space="preserve">2806305</t>
  </si>
  <si>
    <t xml:space="preserve">Mamanguape</t>
  </si>
  <si>
    <t xml:space="preserve">Mamanguape - Rio Tinto</t>
  </si>
  <si>
    <t xml:space="preserve">2508901</t>
  </si>
  <si>
    <t xml:space="preserve">Camamu</t>
  </si>
  <si>
    <t xml:space="preserve">Valença</t>
  </si>
  <si>
    <t xml:space="preserve">2905800</t>
  </si>
  <si>
    <t xml:space="preserve">Sabinópolis</t>
  </si>
  <si>
    <t xml:space="preserve">Guanhães</t>
  </si>
  <si>
    <t xml:space="preserve">3156809</t>
  </si>
  <si>
    <t xml:space="preserve">Itinga</t>
  </si>
  <si>
    <t xml:space="preserve">3134004</t>
  </si>
  <si>
    <t xml:space="preserve">Taquarana</t>
  </si>
  <si>
    <t xml:space="preserve">2709103</t>
  </si>
  <si>
    <t xml:space="preserve">Ladainha</t>
  </si>
  <si>
    <t xml:space="preserve">3137007</t>
  </si>
  <si>
    <t xml:space="preserve">Urucará</t>
  </si>
  <si>
    <t xml:space="preserve">1304302</t>
  </si>
  <si>
    <t xml:space="preserve">Pio Ix</t>
  </si>
  <si>
    <t xml:space="preserve">2208205</t>
  </si>
  <si>
    <t xml:space="preserve">Gurupá</t>
  </si>
  <si>
    <t xml:space="preserve">1503101</t>
  </si>
  <si>
    <t xml:space="preserve">Oiapoque</t>
  </si>
  <si>
    <t xml:space="preserve">AP</t>
  </si>
  <si>
    <t xml:space="preserve">1600501</t>
  </si>
  <si>
    <t xml:space="preserve">Cocal</t>
  </si>
  <si>
    <t xml:space="preserve">2202703</t>
  </si>
  <si>
    <t xml:space="preserve">Canhotinho</t>
  </si>
  <si>
    <t xml:space="preserve">2603702</t>
  </si>
  <si>
    <t xml:space="preserve">Aroeiras</t>
  </si>
  <si>
    <t xml:space="preserve">2501302</t>
  </si>
  <si>
    <t xml:space="preserve">Guimarães</t>
  </si>
  <si>
    <t xml:space="preserve">2104909</t>
  </si>
  <si>
    <t xml:space="preserve">Marapanim</t>
  </si>
  <si>
    <t xml:space="preserve">1504406</t>
  </si>
  <si>
    <t xml:space="preserve">Laranjeiras</t>
  </si>
  <si>
    <t xml:space="preserve">2803609</t>
  </si>
  <si>
    <t xml:space="preserve">Paulistana</t>
  </si>
  <si>
    <t xml:space="preserve">2207801</t>
  </si>
  <si>
    <t xml:space="preserve">Poção</t>
  </si>
  <si>
    <t xml:space="preserve">2611200</t>
  </si>
  <si>
    <t xml:space="preserve">São Joaquim do Monte</t>
  </si>
  <si>
    <t xml:space="preserve">2613305</t>
  </si>
  <si>
    <t xml:space="preserve">Altinho</t>
  </si>
  <si>
    <t xml:space="preserve">2600807</t>
  </si>
  <si>
    <t xml:space="preserve">Salgado</t>
  </si>
  <si>
    <t xml:space="preserve">2806206</t>
  </si>
  <si>
    <t xml:space="preserve">Santo Antônio do Içá</t>
  </si>
  <si>
    <t xml:space="preserve">1303700</t>
  </si>
  <si>
    <t xml:space="preserve">Nova Olinda do Maranhão</t>
  </si>
  <si>
    <t xml:space="preserve">2107357</t>
  </si>
  <si>
    <t xml:space="preserve">Ribeira do Amparo</t>
  </si>
  <si>
    <t xml:space="preserve">2926509</t>
  </si>
  <si>
    <t xml:space="preserve">Bonito de Minas</t>
  </si>
  <si>
    <t xml:space="preserve">Januária</t>
  </si>
  <si>
    <t xml:space="preserve">3108255</t>
  </si>
  <si>
    <t xml:space="preserve">Baixa Grande</t>
  </si>
  <si>
    <t xml:space="preserve">2902609</t>
  </si>
  <si>
    <t xml:space="preserve">Tremedal</t>
  </si>
  <si>
    <t xml:space="preserve">2931806</t>
  </si>
  <si>
    <t xml:space="preserve">Coreaú</t>
  </si>
  <si>
    <t xml:space="preserve">2304004</t>
  </si>
  <si>
    <t xml:space="preserve">Poço das Trincheiras</t>
  </si>
  <si>
    <t xml:space="preserve">2707206</t>
  </si>
  <si>
    <t xml:space="preserve">Barrocas</t>
  </si>
  <si>
    <t xml:space="preserve">2903276</t>
  </si>
  <si>
    <t xml:space="preserve">Remígio</t>
  </si>
  <si>
    <t xml:space="preserve">2512705</t>
  </si>
  <si>
    <t xml:space="preserve">Lago Verde</t>
  </si>
  <si>
    <t xml:space="preserve">2105906</t>
  </si>
  <si>
    <t xml:space="preserve">Planalto</t>
  </si>
  <si>
    <t xml:space="preserve">2925006</t>
  </si>
  <si>
    <t xml:space="preserve">Itacarambi</t>
  </si>
  <si>
    <t xml:space="preserve">3132107</t>
  </si>
  <si>
    <t xml:space="preserve">Igaporã</t>
  </si>
  <si>
    <t xml:space="preserve">2913408</t>
  </si>
  <si>
    <t xml:space="preserve">Oliveira dos Brejinhos</t>
  </si>
  <si>
    <t xml:space="preserve">2923209</t>
  </si>
  <si>
    <t xml:space="preserve">Tanhaçu</t>
  </si>
  <si>
    <t xml:space="preserve">2931004</t>
  </si>
  <si>
    <t xml:space="preserve">Pombal</t>
  </si>
  <si>
    <t xml:space="preserve">2512101</t>
  </si>
  <si>
    <t xml:space="preserve">Presidente Vargas</t>
  </si>
  <si>
    <t xml:space="preserve">2109304</t>
  </si>
  <si>
    <t xml:space="preserve">2915809</t>
  </si>
  <si>
    <t xml:space="preserve">Nova Canaã</t>
  </si>
  <si>
    <t xml:space="preserve">2922706</t>
  </si>
  <si>
    <t xml:space="preserve">Grão Mogol</t>
  </si>
  <si>
    <t xml:space="preserve">3127800</t>
  </si>
  <si>
    <t xml:space="preserve">Canudos</t>
  </si>
  <si>
    <t xml:space="preserve">2906824</t>
  </si>
  <si>
    <t xml:space="preserve">Itaguaçu da Bahia</t>
  </si>
  <si>
    <t xml:space="preserve">2915353</t>
  </si>
  <si>
    <t xml:space="preserve">Cabeceiras do Piauí</t>
  </si>
  <si>
    <t xml:space="preserve">2202059</t>
  </si>
  <si>
    <t xml:space="preserve">Santa Filomena</t>
  </si>
  <si>
    <t xml:space="preserve">2612554</t>
  </si>
  <si>
    <t xml:space="preserve">Belo Campo</t>
  </si>
  <si>
    <t xml:space="preserve">2903508</t>
  </si>
  <si>
    <t xml:space="preserve">Itarema</t>
  </si>
  <si>
    <t xml:space="preserve">Acaraú</t>
  </si>
  <si>
    <t xml:space="preserve">2306553</t>
  </si>
  <si>
    <t xml:space="preserve">Miranda do Norte</t>
  </si>
  <si>
    <t xml:space="preserve">2106755</t>
  </si>
  <si>
    <t xml:space="preserve">Neópolis</t>
  </si>
  <si>
    <t xml:space="preserve">2804409</t>
  </si>
  <si>
    <t xml:space="preserve">Condeúba</t>
  </si>
  <si>
    <t xml:space="preserve">2908705</t>
  </si>
  <si>
    <t xml:space="preserve">Tanque Novo</t>
  </si>
  <si>
    <t xml:space="preserve">2931053</t>
  </si>
  <si>
    <t xml:space="preserve">Conceição do Mato Dentro</t>
  </si>
  <si>
    <t xml:space="preserve">Sete Lagoas</t>
  </si>
  <si>
    <t xml:space="preserve">3117504</t>
  </si>
  <si>
    <t xml:space="preserve">Reriutaba</t>
  </si>
  <si>
    <t xml:space="preserve">2311702</t>
  </si>
  <si>
    <t xml:space="preserve">Antônio Cardoso</t>
  </si>
  <si>
    <t xml:space="preserve">2901700</t>
  </si>
  <si>
    <t xml:space="preserve">Amargosa</t>
  </si>
  <si>
    <t xml:space="preserve">2901007</t>
  </si>
  <si>
    <t xml:space="preserve">Saboeiro</t>
  </si>
  <si>
    <t xml:space="preserve">2311900</t>
  </si>
  <si>
    <t xml:space="preserve">Sapeaçu</t>
  </si>
  <si>
    <t xml:space="preserve">2929602</t>
  </si>
  <si>
    <t xml:space="preserve">Santo Amaro do Maranhão</t>
  </si>
  <si>
    <t xml:space="preserve">2110278</t>
  </si>
  <si>
    <t xml:space="preserve">Alexandria</t>
  </si>
  <si>
    <t xml:space="preserve">2400505</t>
  </si>
  <si>
    <t xml:space="preserve">Bacabeira</t>
  </si>
  <si>
    <t xml:space="preserve">2101251</t>
  </si>
  <si>
    <t xml:space="preserve">Alagoinha</t>
  </si>
  <si>
    <t xml:space="preserve">2600609</t>
  </si>
  <si>
    <t xml:space="preserve">São Desidério</t>
  </si>
  <si>
    <t xml:space="preserve">2928901</t>
  </si>
  <si>
    <t xml:space="preserve">Alto do Rodrigues</t>
  </si>
  <si>
    <t xml:space="preserve">2400703</t>
  </si>
  <si>
    <t xml:space="preserve">São João do Piauí</t>
  </si>
  <si>
    <t xml:space="preserve">2210003</t>
  </si>
  <si>
    <t xml:space="preserve">2612455</t>
  </si>
  <si>
    <t xml:space="preserve">Morros</t>
  </si>
  <si>
    <t xml:space="preserve">2107100</t>
  </si>
  <si>
    <t xml:space="preserve">Jaguaruana</t>
  </si>
  <si>
    <t xml:space="preserve">Aracati</t>
  </si>
  <si>
    <t xml:space="preserve">2307007</t>
  </si>
  <si>
    <t xml:space="preserve">Mirinzal</t>
  </si>
  <si>
    <t xml:space="preserve">2106805</t>
  </si>
  <si>
    <t xml:space="preserve">Monsenhor Tabosa</t>
  </si>
  <si>
    <t xml:space="preserve">2308609</t>
  </si>
  <si>
    <t xml:space="preserve">Jaguaretama</t>
  </si>
  <si>
    <t xml:space="preserve">2306702</t>
  </si>
  <si>
    <t xml:space="preserve">Urandi</t>
  </si>
  <si>
    <t xml:space="preserve">2932606</t>
  </si>
  <si>
    <t xml:space="preserve">Mirador</t>
  </si>
  <si>
    <t xml:space="preserve">2106706</t>
  </si>
  <si>
    <t xml:space="preserve">Santana</t>
  </si>
  <si>
    <t xml:space="preserve">2928208</t>
  </si>
  <si>
    <t xml:space="preserve">Madalena</t>
  </si>
  <si>
    <t xml:space="preserve">2307635</t>
  </si>
  <si>
    <t xml:space="preserve">Ubajara</t>
  </si>
  <si>
    <t xml:space="preserve">2313609</t>
  </si>
  <si>
    <t xml:space="preserve">Tamandaré</t>
  </si>
  <si>
    <t xml:space="preserve">2614857</t>
  </si>
  <si>
    <t xml:space="preserve">Miguel Calmon</t>
  </si>
  <si>
    <t xml:space="preserve">Jacobina</t>
  </si>
  <si>
    <t xml:space="preserve">2921203</t>
  </si>
  <si>
    <t xml:space="preserve">Esperança</t>
  </si>
  <si>
    <t xml:space="preserve">2506004</t>
  </si>
  <si>
    <t xml:space="preserve">Sumé</t>
  </si>
  <si>
    <t xml:space="preserve">2516300</t>
  </si>
  <si>
    <t xml:space="preserve">São José de Mipibu</t>
  </si>
  <si>
    <t xml:space="preserve">Natal</t>
  </si>
  <si>
    <t xml:space="preserve">2412203</t>
  </si>
  <si>
    <t xml:space="preserve">Areia Branca</t>
  </si>
  <si>
    <t xml:space="preserve">2401107</t>
  </si>
  <si>
    <t xml:space="preserve">Itapajé</t>
  </si>
  <si>
    <t xml:space="preserve">2306306</t>
  </si>
  <si>
    <t xml:space="preserve">Ibirapitanga</t>
  </si>
  <si>
    <t xml:space="preserve">2912707</t>
  </si>
  <si>
    <t xml:space="preserve">Pedras de Fogo</t>
  </si>
  <si>
    <t xml:space="preserve">João Pessoa</t>
  </si>
  <si>
    <t xml:space="preserve">2511202</t>
  </si>
  <si>
    <t xml:space="preserve">Itapetim</t>
  </si>
  <si>
    <t xml:space="preserve">2607703</t>
  </si>
  <si>
    <t xml:space="preserve">Chaval</t>
  </si>
  <si>
    <t xml:space="preserve">Camocim</t>
  </si>
  <si>
    <t xml:space="preserve">2303907</t>
  </si>
  <si>
    <t xml:space="preserve">Condado</t>
  </si>
  <si>
    <t xml:space="preserve">2604601</t>
  </si>
  <si>
    <t xml:space="preserve">Barra dos Coqueiros</t>
  </si>
  <si>
    <t xml:space="preserve">2800605</t>
  </si>
  <si>
    <t xml:space="preserve">Peri Mirim</t>
  </si>
  <si>
    <t xml:space="preserve">2108405</t>
  </si>
  <si>
    <t xml:space="preserve">São Domingos do Maranhão</t>
  </si>
  <si>
    <t xml:space="preserve">2110708</t>
  </si>
  <si>
    <t xml:space="preserve">Catarina</t>
  </si>
  <si>
    <t xml:space="preserve">2303600</t>
  </si>
  <si>
    <t xml:space="preserve">Jitaúna</t>
  </si>
  <si>
    <t xml:space="preserve">2918308</t>
  </si>
  <si>
    <t xml:space="preserve">Cacimba de Dentro</t>
  </si>
  <si>
    <t xml:space="preserve">2503506</t>
  </si>
  <si>
    <t xml:space="preserve">Aquidabã</t>
  </si>
  <si>
    <t xml:space="preserve">2800209</t>
  </si>
  <si>
    <t xml:space="preserve">Simões</t>
  </si>
  <si>
    <t xml:space="preserve">2210706</t>
  </si>
  <si>
    <t xml:space="preserve">São João do Rio do Peixe</t>
  </si>
  <si>
    <t xml:space="preserve">2500700</t>
  </si>
  <si>
    <t xml:space="preserve">Pastos Bons</t>
  </si>
  <si>
    <t xml:space="preserve">2108009</t>
  </si>
  <si>
    <t xml:space="preserve">Solonópole</t>
  </si>
  <si>
    <t xml:space="preserve">2313005</t>
  </si>
  <si>
    <t xml:space="preserve">Graça</t>
  </si>
  <si>
    <t xml:space="preserve">2304657</t>
  </si>
  <si>
    <t xml:space="preserve">Mirangaba</t>
  </si>
  <si>
    <t xml:space="preserve">2921401</t>
  </si>
  <si>
    <t xml:space="preserve">Salinas</t>
  </si>
  <si>
    <t xml:space="preserve">3157005</t>
  </si>
  <si>
    <t xml:space="preserve">Casinhas</t>
  </si>
  <si>
    <t xml:space="preserve">Surubim</t>
  </si>
  <si>
    <t xml:space="preserve">2604155</t>
  </si>
  <si>
    <t xml:space="preserve">Caridade</t>
  </si>
  <si>
    <t xml:space="preserve">2303006</t>
  </si>
  <si>
    <t xml:space="preserve">Utinga</t>
  </si>
  <si>
    <t xml:space="preserve">2932804</t>
  </si>
  <si>
    <t xml:space="preserve">Terra Nova</t>
  </si>
  <si>
    <t xml:space="preserve">2931707</t>
  </si>
  <si>
    <t xml:space="preserve">Aracoiaba</t>
  </si>
  <si>
    <t xml:space="preserve">2301208</t>
  </si>
  <si>
    <t xml:space="preserve">Paranatama</t>
  </si>
  <si>
    <t xml:space="preserve">2610301</t>
  </si>
  <si>
    <t xml:space="preserve">Presidente Juscelino</t>
  </si>
  <si>
    <t xml:space="preserve">2109205</t>
  </si>
  <si>
    <t xml:space="preserve">Andaraí</t>
  </si>
  <si>
    <t xml:space="preserve">2901304</t>
  </si>
  <si>
    <t xml:space="preserve">Nazaré da Mata</t>
  </si>
  <si>
    <t xml:space="preserve">Carpina</t>
  </si>
  <si>
    <t xml:space="preserve">2609501</t>
  </si>
  <si>
    <t xml:space="preserve">Ibipeba</t>
  </si>
  <si>
    <t xml:space="preserve">2912400</t>
  </si>
  <si>
    <t xml:space="preserve">Manaíra</t>
  </si>
  <si>
    <t xml:space="preserve">2509008</t>
  </si>
  <si>
    <t xml:space="preserve">Jacaraci</t>
  </si>
  <si>
    <t xml:space="preserve">2917409</t>
  </si>
  <si>
    <t xml:space="preserve">Gonçalves Dias</t>
  </si>
  <si>
    <t xml:space="preserve">2104404</t>
  </si>
  <si>
    <t xml:space="preserve">Banabuiú</t>
  </si>
  <si>
    <t xml:space="preserve">2301851</t>
  </si>
  <si>
    <t xml:space="preserve">Afrânio</t>
  </si>
  <si>
    <t xml:space="preserve">2600203</t>
  </si>
  <si>
    <t xml:space="preserve">Cachoeirinha</t>
  </si>
  <si>
    <t xml:space="preserve">2603108</t>
  </si>
  <si>
    <t xml:space="preserve">América Dourada</t>
  </si>
  <si>
    <t xml:space="preserve">2901155</t>
  </si>
  <si>
    <t xml:space="preserve">Taperoá</t>
  </si>
  <si>
    <t xml:space="preserve">2931202</t>
  </si>
  <si>
    <t xml:space="preserve">Pindoretama</t>
  </si>
  <si>
    <t xml:space="preserve">2310852</t>
  </si>
  <si>
    <t xml:space="preserve">Olho D'Água das Cunhãs</t>
  </si>
  <si>
    <t xml:space="preserve">2107407</t>
  </si>
  <si>
    <t xml:space="preserve">Macajuba</t>
  </si>
  <si>
    <t xml:space="preserve">2919603</t>
  </si>
  <si>
    <t xml:space="preserve">2516508</t>
  </si>
  <si>
    <t xml:space="preserve">Uruburetama</t>
  </si>
  <si>
    <t xml:space="preserve">2313807</t>
  </si>
  <si>
    <t xml:space="preserve">Triunfo</t>
  </si>
  <si>
    <t xml:space="preserve">2615706</t>
  </si>
  <si>
    <t xml:space="preserve">Central</t>
  </si>
  <si>
    <t xml:space="preserve">2907608</t>
  </si>
  <si>
    <t xml:space="preserve">2500502</t>
  </si>
  <si>
    <t xml:space="preserve">Teixeira</t>
  </si>
  <si>
    <t xml:space="preserve">Patos</t>
  </si>
  <si>
    <t xml:space="preserve">2516706</t>
  </si>
  <si>
    <t xml:space="preserve">Carira</t>
  </si>
  <si>
    <t xml:space="preserve">Itabaiana</t>
  </si>
  <si>
    <t xml:space="preserve">2801405</t>
  </si>
  <si>
    <t xml:space="preserve">Igarapé do Meio</t>
  </si>
  <si>
    <t xml:space="preserve">2105153</t>
  </si>
  <si>
    <t xml:space="preserve">Amaraji</t>
  </si>
  <si>
    <t xml:space="preserve">2600906</t>
  </si>
  <si>
    <t xml:space="preserve">Santa Cruz Cabrália</t>
  </si>
  <si>
    <t xml:space="preserve">Eunápolis - Porto Seguro</t>
  </si>
  <si>
    <t xml:space="preserve">2927705</t>
  </si>
  <si>
    <t xml:space="preserve">Medina</t>
  </si>
  <si>
    <t xml:space="preserve">Pedra Azul</t>
  </si>
  <si>
    <t xml:space="preserve">3141405</t>
  </si>
  <si>
    <t xml:space="preserve">Quixelô</t>
  </si>
  <si>
    <t xml:space="preserve">2311355</t>
  </si>
  <si>
    <t xml:space="preserve">Araruna</t>
  </si>
  <si>
    <t xml:space="preserve">2501005</t>
  </si>
  <si>
    <t xml:space="preserve">Itapissuma</t>
  </si>
  <si>
    <t xml:space="preserve">2607752</t>
  </si>
  <si>
    <t xml:space="preserve">Santa Luzia do Pará</t>
  </si>
  <si>
    <t xml:space="preserve">1506559</t>
  </si>
  <si>
    <t xml:space="preserve">Iracema</t>
  </si>
  <si>
    <t xml:space="preserve">2306009</t>
  </si>
  <si>
    <t xml:space="preserve">São Vicente Férrer</t>
  </si>
  <si>
    <t xml:space="preserve">2613800</t>
  </si>
  <si>
    <t xml:space="preserve">Caravelas</t>
  </si>
  <si>
    <t xml:space="preserve">2906907</t>
  </si>
  <si>
    <t xml:space="preserve">Quixeré</t>
  </si>
  <si>
    <t xml:space="preserve">2311504</t>
  </si>
  <si>
    <t xml:space="preserve">Buriti dos Lopes</t>
  </si>
  <si>
    <t xml:space="preserve">2202000</t>
  </si>
  <si>
    <t xml:space="preserve">Ibotirama</t>
  </si>
  <si>
    <t xml:space="preserve">2913200</t>
  </si>
  <si>
    <t xml:space="preserve">São Francisco do Maranhão</t>
  </si>
  <si>
    <t xml:space="preserve">2110906</t>
  </si>
  <si>
    <t xml:space="preserve">2109106</t>
  </si>
  <si>
    <t xml:space="preserve">Aporá</t>
  </si>
  <si>
    <t xml:space="preserve">2901908</t>
  </si>
  <si>
    <t xml:space="preserve">Campo do Brito</t>
  </si>
  <si>
    <t xml:space="preserve">2801009</t>
  </si>
  <si>
    <t xml:space="preserve">Ipanguaçu</t>
  </si>
  <si>
    <t xml:space="preserve">2404705</t>
  </si>
  <si>
    <t xml:space="preserve">Ubaí</t>
  </si>
  <si>
    <t xml:space="preserve">São Francisco</t>
  </si>
  <si>
    <t xml:space="preserve">3170008</t>
  </si>
  <si>
    <t xml:space="preserve">Capitão de Campos</t>
  </si>
  <si>
    <t xml:space="preserve">2202406</t>
  </si>
  <si>
    <t xml:space="preserve">Uiraúna</t>
  </si>
  <si>
    <t xml:space="preserve">Sousa</t>
  </si>
  <si>
    <t xml:space="preserve">2516904</t>
  </si>
  <si>
    <t xml:space="preserve">Macaparana</t>
  </si>
  <si>
    <t xml:space="preserve">2609006</t>
  </si>
  <si>
    <t xml:space="preserve">Jupi</t>
  </si>
  <si>
    <t xml:space="preserve">2608305</t>
  </si>
  <si>
    <t xml:space="preserve">Tonantins</t>
  </si>
  <si>
    <t xml:space="preserve">1304237</t>
  </si>
  <si>
    <t xml:space="preserve">Pendências</t>
  </si>
  <si>
    <t xml:space="preserve">2409902</t>
  </si>
  <si>
    <t xml:space="preserve">Araçoiaba</t>
  </si>
  <si>
    <t xml:space="preserve">2601052</t>
  </si>
  <si>
    <t xml:space="preserve">Lábrea</t>
  </si>
  <si>
    <t xml:space="preserve">1302405</t>
  </si>
  <si>
    <t xml:space="preserve">Ourém</t>
  </si>
  <si>
    <t xml:space="preserve">Capitão Poço</t>
  </si>
  <si>
    <t xml:space="preserve">1505403</t>
  </si>
  <si>
    <t xml:space="preserve">Gameleira</t>
  </si>
  <si>
    <t xml:space="preserve">2605905</t>
  </si>
  <si>
    <t xml:space="preserve">Filadélfia</t>
  </si>
  <si>
    <t xml:space="preserve">2910859</t>
  </si>
  <si>
    <t xml:space="preserve">São Felipe</t>
  </si>
  <si>
    <t xml:space="preserve">2929107</t>
  </si>
  <si>
    <t xml:space="preserve">Umirim</t>
  </si>
  <si>
    <t xml:space="preserve">2313757</t>
  </si>
  <si>
    <t xml:space="preserve">Quatipuru</t>
  </si>
  <si>
    <t xml:space="preserve">1506112</t>
  </si>
  <si>
    <t xml:space="preserve">Mucambo</t>
  </si>
  <si>
    <t xml:space="preserve">2309003</t>
  </si>
  <si>
    <t xml:space="preserve">Garrafão do Norte</t>
  </si>
  <si>
    <t xml:space="preserve">1503077</t>
  </si>
  <si>
    <t xml:space="preserve">Senador Rui Palmeira</t>
  </si>
  <si>
    <t xml:space="preserve">2708956</t>
  </si>
  <si>
    <t xml:space="preserve">Barroquinha</t>
  </si>
  <si>
    <t xml:space="preserve">2302057</t>
  </si>
  <si>
    <t xml:space="preserve">Matina</t>
  </si>
  <si>
    <t xml:space="preserve">2921054</t>
  </si>
  <si>
    <t xml:space="preserve">Ibitiara</t>
  </si>
  <si>
    <t xml:space="preserve">2913002</t>
  </si>
  <si>
    <t xml:space="preserve">Jucati</t>
  </si>
  <si>
    <t xml:space="preserve">2608255</t>
  </si>
  <si>
    <t xml:space="preserve">Melgaço</t>
  </si>
  <si>
    <t xml:space="preserve">1504505</t>
  </si>
  <si>
    <t xml:space="preserve">Ponto Novo</t>
  </si>
  <si>
    <t xml:space="preserve">2925253</t>
  </si>
  <si>
    <t xml:space="preserve">Umbaúba</t>
  </si>
  <si>
    <t xml:space="preserve">2807600</t>
  </si>
  <si>
    <t xml:space="preserve">Esperantinópolis</t>
  </si>
  <si>
    <t xml:space="preserve">Pedreiras</t>
  </si>
  <si>
    <t xml:space="preserve">2104008</t>
  </si>
  <si>
    <t xml:space="preserve">Conceição do Almeida</t>
  </si>
  <si>
    <t xml:space="preserve">2908309</t>
  </si>
  <si>
    <t xml:space="preserve">Guamaré</t>
  </si>
  <si>
    <t xml:space="preserve">2404507</t>
  </si>
  <si>
    <t xml:space="preserve">Jenipapo dos Vieiras</t>
  </si>
  <si>
    <t xml:space="preserve">Barra do Corda</t>
  </si>
  <si>
    <t xml:space="preserve">2105476</t>
  </si>
  <si>
    <t xml:space="preserve">Ibititá</t>
  </si>
  <si>
    <t xml:space="preserve">2913101</t>
  </si>
  <si>
    <t xml:space="preserve">Imaculada</t>
  </si>
  <si>
    <t xml:space="preserve">2506707</t>
  </si>
  <si>
    <t xml:space="preserve">Belmonte</t>
  </si>
  <si>
    <t xml:space="preserve">2903409</t>
  </si>
  <si>
    <t xml:space="preserve">Lagoa da Canoa</t>
  </si>
  <si>
    <t xml:space="preserve">2704104</t>
  </si>
  <si>
    <t xml:space="preserve">Ocara</t>
  </si>
  <si>
    <t xml:space="preserve">2309458</t>
  </si>
  <si>
    <t xml:space="preserve">Mutuípe</t>
  </si>
  <si>
    <t xml:space="preserve">2922409</t>
  </si>
  <si>
    <t xml:space="preserve">Coribe</t>
  </si>
  <si>
    <t xml:space="preserve">2909109</t>
  </si>
  <si>
    <t xml:space="preserve">Alcântaras</t>
  </si>
  <si>
    <t xml:space="preserve">2300507</t>
  </si>
  <si>
    <t xml:space="preserve">Primeira Cruz</t>
  </si>
  <si>
    <t xml:space="preserve">2109403</t>
  </si>
  <si>
    <t xml:space="preserve">Anadia</t>
  </si>
  <si>
    <t xml:space="preserve">2700201</t>
  </si>
  <si>
    <t xml:space="preserve">Capistrano</t>
  </si>
  <si>
    <t xml:space="preserve">2302909</t>
  </si>
  <si>
    <t xml:space="preserve">Miraíma</t>
  </si>
  <si>
    <t xml:space="preserve">2308377</t>
  </si>
  <si>
    <t xml:space="preserve">Poção de Pedras</t>
  </si>
  <si>
    <t xml:space="preserve">2108900</t>
  </si>
  <si>
    <t xml:space="preserve">Montalvânia</t>
  </si>
  <si>
    <t xml:space="preserve">3142700</t>
  </si>
  <si>
    <t xml:space="preserve">Duque Bacelar</t>
  </si>
  <si>
    <t xml:space="preserve">2103901</t>
  </si>
  <si>
    <t xml:space="preserve">Coronel João Sá</t>
  </si>
  <si>
    <t xml:space="preserve">2909208</t>
  </si>
  <si>
    <t xml:space="preserve">2108207</t>
  </si>
  <si>
    <t xml:space="preserve">Joaquim Gomes</t>
  </si>
  <si>
    <t xml:space="preserve">Maceió</t>
  </si>
  <si>
    <t xml:space="preserve">2703809</t>
  </si>
  <si>
    <t xml:space="preserve">Poço Branco</t>
  </si>
  <si>
    <t xml:space="preserve">2410108</t>
  </si>
  <si>
    <t xml:space="preserve">Cajueiro</t>
  </si>
  <si>
    <t xml:space="preserve">2701308</t>
  </si>
  <si>
    <t xml:space="preserve">Anapurus</t>
  </si>
  <si>
    <t xml:space="preserve">2100808</t>
  </si>
  <si>
    <t xml:space="preserve">Nina Rodrigues</t>
  </si>
  <si>
    <t xml:space="preserve">2107209</t>
  </si>
  <si>
    <t xml:space="preserve">Cariré</t>
  </si>
  <si>
    <t xml:space="preserve">2303105</t>
  </si>
  <si>
    <t xml:space="preserve">Novo Aripuanã</t>
  </si>
  <si>
    <t xml:space="preserve">Manicoré</t>
  </si>
  <si>
    <t xml:space="preserve">1303304</t>
  </si>
  <si>
    <t xml:space="preserve">Senador Pompeu</t>
  </si>
  <si>
    <t xml:space="preserve">2312700</t>
  </si>
  <si>
    <t xml:space="preserve">Arame</t>
  </si>
  <si>
    <t xml:space="preserve">2100956</t>
  </si>
  <si>
    <t xml:space="preserve">Iguaracy</t>
  </si>
  <si>
    <t xml:space="preserve">2606903</t>
  </si>
  <si>
    <t xml:space="preserve">Choró</t>
  </si>
  <si>
    <t xml:space="preserve">2303931</t>
  </si>
  <si>
    <t xml:space="preserve">Bela Cruz</t>
  </si>
  <si>
    <t xml:space="preserve">2302305</t>
  </si>
  <si>
    <t xml:space="preserve">Piritiba</t>
  </si>
  <si>
    <t xml:space="preserve">2924801</t>
  </si>
  <si>
    <t xml:space="preserve">Poranga</t>
  </si>
  <si>
    <t xml:space="preserve">2311009</t>
  </si>
  <si>
    <t xml:space="preserve">Paulo Ramos</t>
  </si>
  <si>
    <t xml:space="preserve">2108108</t>
  </si>
  <si>
    <t xml:space="preserve">Adustina</t>
  </si>
  <si>
    <t xml:space="preserve">2900355</t>
  </si>
  <si>
    <t xml:space="preserve">Joaquim Nabuco</t>
  </si>
  <si>
    <t xml:space="preserve">2608206</t>
  </si>
  <si>
    <t xml:space="preserve">Silves</t>
  </si>
  <si>
    <t xml:space="preserve">1304005</t>
  </si>
  <si>
    <t xml:space="preserve">Manaquiri</t>
  </si>
  <si>
    <t xml:space="preserve">1302553</t>
  </si>
  <si>
    <t xml:space="preserve">Tapiramutá</t>
  </si>
  <si>
    <t xml:space="preserve">2931301</t>
  </si>
  <si>
    <t xml:space="preserve">2925600</t>
  </si>
  <si>
    <t xml:space="preserve">Manga</t>
  </si>
  <si>
    <t xml:space="preserve">3139300</t>
  </si>
  <si>
    <t xml:space="preserve">Cumaru</t>
  </si>
  <si>
    <t xml:space="preserve">2604908</t>
  </si>
  <si>
    <t xml:space="preserve">Acajutiba</t>
  </si>
  <si>
    <t xml:space="preserve">2900306</t>
  </si>
  <si>
    <t xml:space="preserve">São Caetano de Odivelas</t>
  </si>
  <si>
    <t xml:space="preserve">Belém</t>
  </si>
  <si>
    <t xml:space="preserve">1507102</t>
  </si>
  <si>
    <t xml:space="preserve">Guaiúba</t>
  </si>
  <si>
    <t xml:space="preserve">2304954</t>
  </si>
  <si>
    <t xml:space="preserve">Aurora do Pará</t>
  </si>
  <si>
    <t xml:space="preserve">Paragominas</t>
  </si>
  <si>
    <t xml:space="preserve">1500958</t>
  </si>
  <si>
    <t xml:space="preserve">Itajuípe</t>
  </si>
  <si>
    <t xml:space="preserve">2915502</t>
  </si>
  <si>
    <t xml:space="preserve">Primavera</t>
  </si>
  <si>
    <t xml:space="preserve">1506104</t>
  </si>
  <si>
    <t xml:space="preserve">Wenceslau Guimarães</t>
  </si>
  <si>
    <t xml:space="preserve">2933505</t>
  </si>
  <si>
    <t xml:space="preserve">Ipixuna do Pará</t>
  </si>
  <si>
    <t xml:space="preserve">1503457</t>
  </si>
  <si>
    <t xml:space="preserve">Joselândia</t>
  </si>
  <si>
    <t xml:space="preserve">2105609</t>
  </si>
  <si>
    <t xml:space="preserve">Salitre</t>
  </si>
  <si>
    <t xml:space="preserve">2311959</t>
  </si>
  <si>
    <t xml:space="preserve">Pedras de Maria da Cruz</t>
  </si>
  <si>
    <t xml:space="preserve">3149150</t>
  </si>
  <si>
    <t xml:space="preserve">Santa Isabel do Rio Negro</t>
  </si>
  <si>
    <t xml:space="preserve">São Gabriel da Cachoeira</t>
  </si>
  <si>
    <t xml:space="preserve">1303601</t>
  </si>
  <si>
    <t xml:space="preserve">São João Evangelista</t>
  </si>
  <si>
    <t xml:space="preserve">3162807</t>
  </si>
  <si>
    <t xml:space="preserve">Atalaia do Norte</t>
  </si>
  <si>
    <t xml:space="preserve">1300201</t>
  </si>
  <si>
    <t xml:space="preserve">Monte Alegre do Piauí</t>
  </si>
  <si>
    <t xml:space="preserve">2206605</t>
  </si>
  <si>
    <t xml:space="preserve">Nordestina</t>
  </si>
  <si>
    <t xml:space="preserve">2922656</t>
  </si>
  <si>
    <t xml:space="preserve">Dormentes</t>
  </si>
  <si>
    <t xml:space="preserve">2605152</t>
  </si>
  <si>
    <t xml:space="preserve">Magalhães de Almeida</t>
  </si>
  <si>
    <t xml:space="preserve">2106300</t>
  </si>
  <si>
    <t xml:space="preserve">Barra de Santa Rosa</t>
  </si>
  <si>
    <t xml:space="preserve">2501609</t>
  </si>
  <si>
    <t xml:space="preserve">Hidrolândia</t>
  </si>
  <si>
    <t xml:space="preserve">2305209</t>
  </si>
  <si>
    <t xml:space="preserve">Lagoa de Itaenga</t>
  </si>
  <si>
    <t xml:space="preserve">2608503</t>
  </si>
  <si>
    <t xml:space="preserve">Mulungu do Morro</t>
  </si>
  <si>
    <t xml:space="preserve">2922052</t>
  </si>
  <si>
    <t xml:space="preserve">Espinosa</t>
  </si>
  <si>
    <t xml:space="preserve">3124302</t>
  </si>
  <si>
    <t xml:space="preserve">Orocó</t>
  </si>
  <si>
    <t xml:space="preserve">2609808</t>
  </si>
  <si>
    <t xml:space="preserve">Tabocas do Brejo Velho</t>
  </si>
  <si>
    <t xml:space="preserve">2930907</t>
  </si>
  <si>
    <t xml:space="preserve">Abaré</t>
  </si>
  <si>
    <t xml:space="preserve">2900207</t>
  </si>
  <si>
    <t xml:space="preserve">Nova Olinda</t>
  </si>
  <si>
    <t xml:space="preserve">2309201</t>
  </si>
  <si>
    <t xml:space="preserve">Ibaretama</t>
  </si>
  <si>
    <t xml:space="preserve">2305266</t>
  </si>
  <si>
    <t xml:space="preserve">Rio Vermelho</t>
  </si>
  <si>
    <t xml:space="preserve">3156007</t>
  </si>
  <si>
    <t xml:space="preserve">Conceição do Lago-Açu</t>
  </si>
  <si>
    <t xml:space="preserve">2103554</t>
  </si>
  <si>
    <t xml:space="preserve">Uruçuca</t>
  </si>
  <si>
    <t xml:space="preserve">2932705</t>
  </si>
  <si>
    <t xml:space="preserve">Bujaru</t>
  </si>
  <si>
    <t xml:space="preserve">1501907</t>
  </si>
  <si>
    <t xml:space="preserve">Buenos Aires</t>
  </si>
  <si>
    <t xml:space="preserve">2602704</t>
  </si>
  <si>
    <t xml:space="preserve">Cotegipe</t>
  </si>
  <si>
    <t xml:space="preserve">2909406</t>
  </si>
  <si>
    <t xml:space="preserve">Santana do Matos</t>
  </si>
  <si>
    <t xml:space="preserve">2411403</t>
  </si>
  <si>
    <t xml:space="preserve">São Félix</t>
  </si>
  <si>
    <t xml:space="preserve">2929008</t>
  </si>
  <si>
    <t xml:space="preserve">Chorrochó</t>
  </si>
  <si>
    <t xml:space="preserve">2907707</t>
  </si>
  <si>
    <t xml:space="preserve">Juazeirinho</t>
  </si>
  <si>
    <t xml:space="preserve">2507705</t>
  </si>
  <si>
    <t xml:space="preserve">Capitão Enéas</t>
  </si>
  <si>
    <t xml:space="preserve">3112703</t>
  </si>
  <si>
    <t xml:space="preserve">Guaratinga</t>
  </si>
  <si>
    <t xml:space="preserve">2911808</t>
  </si>
  <si>
    <t xml:space="preserve">Piquet Carneiro</t>
  </si>
  <si>
    <t xml:space="preserve">2310902</t>
  </si>
  <si>
    <t xml:space="preserve">Xexéu</t>
  </si>
  <si>
    <t xml:space="preserve">2616506</t>
  </si>
  <si>
    <t xml:space="preserve">Uibaí</t>
  </si>
  <si>
    <t xml:space="preserve">2932408</t>
  </si>
  <si>
    <t xml:space="preserve">Santa Luzia do Paruá</t>
  </si>
  <si>
    <t xml:space="preserve">2110039</t>
  </si>
  <si>
    <t xml:space="preserve">Itabaianinha</t>
  </si>
  <si>
    <t xml:space="preserve">2803005</t>
  </si>
  <si>
    <t xml:space="preserve">Banzaê</t>
  </si>
  <si>
    <t xml:space="preserve">2902658</t>
  </si>
  <si>
    <t xml:space="preserve">2904050</t>
  </si>
  <si>
    <t xml:space="preserve">Mari</t>
  </si>
  <si>
    <t xml:space="preserve">2509107</t>
  </si>
  <si>
    <t xml:space="preserve">Pedro Alexandre</t>
  </si>
  <si>
    <t xml:space="preserve">2924207</t>
  </si>
  <si>
    <t xml:space="preserve">Cortês</t>
  </si>
  <si>
    <t xml:space="preserve">2604809</t>
  </si>
  <si>
    <t xml:space="preserve">Itapiúna</t>
  </si>
  <si>
    <t xml:space="preserve">2306504</t>
  </si>
  <si>
    <t xml:space="preserve">2927903</t>
  </si>
  <si>
    <t xml:space="preserve">Ubaíra</t>
  </si>
  <si>
    <t xml:space="preserve">2932101</t>
  </si>
  <si>
    <t xml:space="preserve">Lagoa Nova</t>
  </si>
  <si>
    <t xml:space="preserve">2406502</t>
  </si>
  <si>
    <t xml:space="preserve">Camocim de São Félix</t>
  </si>
  <si>
    <t xml:space="preserve">2603504</t>
  </si>
  <si>
    <t xml:space="preserve">Virgem da Lapa</t>
  </si>
  <si>
    <t xml:space="preserve">3171600</t>
  </si>
  <si>
    <t xml:space="preserve">Guadalupe</t>
  </si>
  <si>
    <t xml:space="preserve">Floriano</t>
  </si>
  <si>
    <t xml:space="preserve">2204501</t>
  </si>
  <si>
    <t xml:space="preserve">Baraúna</t>
  </si>
  <si>
    <t xml:space="preserve">2401453</t>
  </si>
  <si>
    <t xml:space="preserve">Iguaí</t>
  </si>
  <si>
    <t xml:space="preserve">2913507</t>
  </si>
  <si>
    <t xml:space="preserve">Coremas</t>
  </si>
  <si>
    <t xml:space="preserve">2504801</t>
  </si>
  <si>
    <t xml:space="preserve">Santa Cruz da Baixa Verde</t>
  </si>
  <si>
    <t xml:space="preserve">2612471</t>
  </si>
  <si>
    <t xml:space="preserve">Piancó</t>
  </si>
  <si>
    <t xml:space="preserve">2511301</t>
  </si>
  <si>
    <t xml:space="preserve">Matões do Norte</t>
  </si>
  <si>
    <t xml:space="preserve">2106631</t>
  </si>
  <si>
    <t xml:space="preserve">Touros</t>
  </si>
  <si>
    <t xml:space="preserve">2414407</t>
  </si>
  <si>
    <t xml:space="preserve">Tejuçuoca</t>
  </si>
  <si>
    <t xml:space="preserve">2313351</t>
  </si>
  <si>
    <t xml:space="preserve">Cipó</t>
  </si>
  <si>
    <t xml:space="preserve">2907905</t>
  </si>
  <si>
    <t xml:space="preserve">Barro Alto</t>
  </si>
  <si>
    <t xml:space="preserve">2903235</t>
  </si>
  <si>
    <t xml:space="preserve">Viçosa</t>
  </si>
  <si>
    <t xml:space="preserve">2709400</t>
  </si>
  <si>
    <t xml:space="preserve">Gararu</t>
  </si>
  <si>
    <t xml:space="preserve">2802403</t>
  </si>
  <si>
    <t xml:space="preserve">Ibiapina</t>
  </si>
  <si>
    <t xml:space="preserve">2305308</t>
  </si>
  <si>
    <t xml:space="preserve">Cerro Corá</t>
  </si>
  <si>
    <t xml:space="preserve">2402709</t>
  </si>
  <si>
    <t xml:space="preserve">Jucurutu</t>
  </si>
  <si>
    <t xml:space="preserve">Caicó</t>
  </si>
  <si>
    <t xml:space="preserve">2406106</t>
  </si>
  <si>
    <t xml:space="preserve">Érico Cardoso</t>
  </si>
  <si>
    <t xml:space="preserve">2900504</t>
  </si>
  <si>
    <t xml:space="preserve">Ouro Branco</t>
  </si>
  <si>
    <t xml:space="preserve">2706109</t>
  </si>
  <si>
    <t xml:space="preserve">Botuporã</t>
  </si>
  <si>
    <t xml:space="preserve">2904209</t>
  </si>
  <si>
    <t xml:space="preserve">Joaquim Pires</t>
  </si>
  <si>
    <t xml:space="preserve">2205409</t>
  </si>
  <si>
    <t xml:space="preserve">Pimenteiras</t>
  </si>
  <si>
    <t xml:space="preserve">2208106</t>
  </si>
  <si>
    <t xml:space="preserve">Lençóis</t>
  </si>
  <si>
    <t xml:space="preserve">2919306</t>
  </si>
  <si>
    <t xml:space="preserve">Anguera</t>
  </si>
  <si>
    <t xml:space="preserve">2901502</t>
  </si>
  <si>
    <t xml:space="preserve">Fagundes</t>
  </si>
  <si>
    <t xml:space="preserve">2506103</t>
  </si>
  <si>
    <t xml:space="preserve">Japoatã</t>
  </si>
  <si>
    <t xml:space="preserve">2803401</t>
  </si>
  <si>
    <t xml:space="preserve">Lagoa dos Gatos</t>
  </si>
  <si>
    <t xml:space="preserve">2608701</t>
  </si>
  <si>
    <t xml:space="preserve">Dona Inês</t>
  </si>
  <si>
    <t xml:space="preserve">2505709</t>
  </si>
  <si>
    <t xml:space="preserve">Várzea da Roça</t>
  </si>
  <si>
    <t xml:space="preserve">2933059</t>
  </si>
  <si>
    <t xml:space="preserve">Governador Dix-Sept Rosado</t>
  </si>
  <si>
    <t xml:space="preserve">2404309</t>
  </si>
  <si>
    <t xml:space="preserve">Lima Duarte</t>
  </si>
  <si>
    <t xml:space="preserve">3138609</t>
  </si>
  <si>
    <t xml:space="preserve">Alto Longá</t>
  </si>
  <si>
    <t xml:space="preserve">2200301</t>
  </si>
  <si>
    <t xml:space="preserve">Angical</t>
  </si>
  <si>
    <t xml:space="preserve">2901403</t>
  </si>
  <si>
    <t xml:space="preserve">Colares</t>
  </si>
  <si>
    <t xml:space="preserve">1502608</t>
  </si>
  <si>
    <t xml:space="preserve">Piranga</t>
  </si>
  <si>
    <t xml:space="preserve">Conselheiro Lafaiete</t>
  </si>
  <si>
    <t xml:space="preserve">3150802</t>
  </si>
  <si>
    <t xml:space="preserve">Ibirataia</t>
  </si>
  <si>
    <t xml:space="preserve">2912905</t>
  </si>
  <si>
    <t xml:space="preserve">Boa Vista do Tupim</t>
  </si>
  <si>
    <t xml:space="preserve">2903805</t>
  </si>
  <si>
    <t xml:space="preserve">Aracatu</t>
  </si>
  <si>
    <t xml:space="preserve">2902005</t>
  </si>
  <si>
    <t xml:space="preserve">Governador Eugênio Barros</t>
  </si>
  <si>
    <t xml:space="preserve">2104602</t>
  </si>
  <si>
    <t xml:space="preserve">Riachão</t>
  </si>
  <si>
    <t xml:space="preserve">Balsas</t>
  </si>
  <si>
    <t xml:space="preserve">2109502</t>
  </si>
  <si>
    <t xml:space="preserve">2504603</t>
  </si>
  <si>
    <t xml:space="preserve">Cupira</t>
  </si>
  <si>
    <t xml:space="preserve">2605004</t>
  </si>
  <si>
    <t xml:space="preserve">Águas Vermelhas</t>
  </si>
  <si>
    <t xml:space="preserve">3101003</t>
  </si>
  <si>
    <t xml:space="preserve">Alvarães</t>
  </si>
  <si>
    <t xml:space="preserve">1300029</t>
  </si>
  <si>
    <t xml:space="preserve">Machados</t>
  </si>
  <si>
    <t xml:space="preserve">2609105</t>
  </si>
  <si>
    <t xml:space="preserve">Saúde</t>
  </si>
  <si>
    <t xml:space="preserve">2929800</t>
  </si>
  <si>
    <t xml:space="preserve">Carmópolis</t>
  </si>
  <si>
    <t xml:space="preserve">2801504</t>
  </si>
  <si>
    <t xml:space="preserve">Itaueira</t>
  </si>
  <si>
    <t xml:space="preserve">2205102</t>
  </si>
  <si>
    <t xml:space="preserve">Milhã</t>
  </si>
  <si>
    <t xml:space="preserve">2308351</t>
  </si>
  <si>
    <t xml:space="preserve">Itaipava do Grajaú</t>
  </si>
  <si>
    <t xml:space="preserve">2105351</t>
  </si>
  <si>
    <t xml:space="preserve">Santa Bárbara - Ouro Preto</t>
  </si>
  <si>
    <t xml:space="preserve">CIDADANIA</t>
  </si>
  <si>
    <t xml:space="preserve">3157203</t>
  </si>
  <si>
    <t xml:space="preserve">Apicum-Açu</t>
  </si>
  <si>
    <t xml:space="preserve">2100832</t>
  </si>
  <si>
    <t xml:space="preserve">São Benedito do Sul</t>
  </si>
  <si>
    <t xml:space="preserve">2612901</t>
  </si>
  <si>
    <t xml:space="preserve">Ingá</t>
  </si>
  <si>
    <t xml:space="preserve">2506806</t>
  </si>
  <si>
    <t xml:space="preserve">Pindobaçu</t>
  </si>
  <si>
    <t xml:space="preserve">2924603</t>
  </si>
  <si>
    <t xml:space="preserve">Pindaí</t>
  </si>
  <si>
    <t xml:space="preserve">2924504</t>
  </si>
  <si>
    <t xml:space="preserve">Lagoa do Mato</t>
  </si>
  <si>
    <t xml:space="preserve">2105922</t>
  </si>
  <si>
    <t xml:space="preserve">Caem</t>
  </si>
  <si>
    <t xml:space="preserve">2905107</t>
  </si>
  <si>
    <t xml:space="preserve">Santana do Maranhão</t>
  </si>
  <si>
    <t xml:space="preserve">2110237</t>
  </si>
  <si>
    <t xml:space="preserve">Dário Meira</t>
  </si>
  <si>
    <t xml:space="preserve">2910008</t>
  </si>
  <si>
    <t xml:space="preserve">Retirolândia</t>
  </si>
  <si>
    <t xml:space="preserve">2926103</t>
  </si>
  <si>
    <t xml:space="preserve">Itaeté</t>
  </si>
  <si>
    <t xml:space="preserve">2915007</t>
  </si>
  <si>
    <t xml:space="preserve">Gurinhém</t>
  </si>
  <si>
    <t xml:space="preserve">2506400</t>
  </si>
  <si>
    <t xml:space="preserve">Alto Santo</t>
  </si>
  <si>
    <t xml:space="preserve">2300705</t>
  </si>
  <si>
    <t xml:space="preserve">Ipaporanga</t>
  </si>
  <si>
    <t xml:space="preserve">2305654</t>
  </si>
  <si>
    <t xml:space="preserve">Axixá</t>
  </si>
  <si>
    <t xml:space="preserve">2101103</t>
  </si>
  <si>
    <t xml:space="preserve">Nossa Senhora das Dores</t>
  </si>
  <si>
    <t xml:space="preserve">2804607</t>
  </si>
  <si>
    <t xml:space="preserve">Chorozinho</t>
  </si>
  <si>
    <t xml:space="preserve">2303956</t>
  </si>
  <si>
    <t xml:space="preserve">São João do Carú</t>
  </si>
  <si>
    <t xml:space="preserve">2111029</t>
  </si>
  <si>
    <t xml:space="preserve">Novo Oriente de Minas</t>
  </si>
  <si>
    <t xml:space="preserve">3145356</t>
  </si>
  <si>
    <t xml:space="preserve">Itapororoca</t>
  </si>
  <si>
    <t xml:space="preserve">2507101</t>
  </si>
  <si>
    <t xml:space="preserve">Teolândia</t>
  </si>
  <si>
    <t xml:space="preserve">2931608</t>
  </si>
  <si>
    <t xml:space="preserve">Jiquiriçá</t>
  </si>
  <si>
    <t xml:space="preserve">2918209</t>
  </si>
  <si>
    <t xml:space="preserve">Umburanas</t>
  </si>
  <si>
    <t xml:space="preserve">2932457</t>
  </si>
  <si>
    <t xml:space="preserve">Cafarnaum</t>
  </si>
  <si>
    <t xml:space="preserve">2905305</t>
  </si>
  <si>
    <t xml:space="preserve">Poconé</t>
  </si>
  <si>
    <t xml:space="preserve">MT</t>
  </si>
  <si>
    <t xml:space="preserve">Centro-Oeste</t>
  </si>
  <si>
    <t xml:space="preserve">Cuiabá</t>
  </si>
  <si>
    <t xml:space="preserve">5106505</t>
  </si>
  <si>
    <t xml:space="preserve">Arara</t>
  </si>
  <si>
    <t xml:space="preserve">2500908</t>
  </si>
  <si>
    <t xml:space="preserve">São João das Missões</t>
  </si>
  <si>
    <t xml:space="preserve">3162450</t>
  </si>
  <si>
    <t xml:space="preserve">Capim Grosso</t>
  </si>
  <si>
    <t xml:space="preserve">2906873</t>
  </si>
  <si>
    <t xml:space="preserve">Rio do Antônio</t>
  </si>
  <si>
    <t xml:space="preserve">2926806</t>
  </si>
  <si>
    <t xml:space="preserve">Santana do Mundaú</t>
  </si>
  <si>
    <t xml:space="preserve">União dos Palmares</t>
  </si>
  <si>
    <t xml:space="preserve">2708105</t>
  </si>
  <si>
    <t xml:space="preserve">Catunda</t>
  </si>
  <si>
    <t xml:space="preserve">2303659</t>
  </si>
  <si>
    <t xml:space="preserve">Picuí</t>
  </si>
  <si>
    <t xml:space="preserve">2511400</t>
  </si>
  <si>
    <t xml:space="preserve">Malacacheta</t>
  </si>
  <si>
    <t xml:space="preserve">3139201</t>
  </si>
  <si>
    <t xml:space="preserve">Carnaubal</t>
  </si>
  <si>
    <t xml:space="preserve">2303402</t>
  </si>
  <si>
    <t xml:space="preserve">Santa Terezinha</t>
  </si>
  <si>
    <t xml:space="preserve">2612802</t>
  </si>
  <si>
    <t xml:space="preserve">Ibipitanga</t>
  </si>
  <si>
    <t xml:space="preserve">2912509</t>
  </si>
  <si>
    <t xml:space="preserve">Itagi</t>
  </si>
  <si>
    <t xml:space="preserve">2915106</t>
  </si>
  <si>
    <t xml:space="preserve">Santa Maria do Suaçuí</t>
  </si>
  <si>
    <t xml:space="preserve">3158201</t>
  </si>
  <si>
    <t xml:space="preserve">Itororó</t>
  </si>
  <si>
    <t xml:space="preserve">Itapetinga</t>
  </si>
  <si>
    <t xml:space="preserve">2917102</t>
  </si>
  <si>
    <t xml:space="preserve">Presidente Tancredo Neves</t>
  </si>
  <si>
    <t xml:space="preserve">2925758</t>
  </si>
  <si>
    <t xml:space="preserve">Brejões</t>
  </si>
  <si>
    <t xml:space="preserve">2904308</t>
  </si>
  <si>
    <t xml:space="preserve">Riacho das Almas</t>
  </si>
  <si>
    <t xml:space="preserve">2611705</t>
  </si>
  <si>
    <t xml:space="preserve">Nazária</t>
  </si>
  <si>
    <t xml:space="preserve">2206720</t>
  </si>
  <si>
    <t xml:space="preserve">Chã Grande</t>
  </si>
  <si>
    <t xml:space="preserve">2604502</t>
  </si>
  <si>
    <t xml:space="preserve">Caculé</t>
  </si>
  <si>
    <t xml:space="preserve">2905008</t>
  </si>
  <si>
    <t xml:space="preserve">2501906</t>
  </si>
  <si>
    <t xml:space="preserve">Novo Triunfo</t>
  </si>
  <si>
    <t xml:space="preserve">2923050</t>
  </si>
  <si>
    <t xml:space="preserve">2200202</t>
  </si>
  <si>
    <t xml:space="preserve">2104677</t>
  </si>
  <si>
    <t xml:space="preserve">Demerval Lobão</t>
  </si>
  <si>
    <t xml:space="preserve">2203305</t>
  </si>
  <si>
    <t xml:space="preserve">Calçado</t>
  </si>
  <si>
    <t xml:space="preserve">2603306</t>
  </si>
  <si>
    <t xml:space="preserve">Turmalina</t>
  </si>
  <si>
    <t xml:space="preserve">3169703</t>
  </si>
  <si>
    <t xml:space="preserve">Matias Olímpio</t>
  </si>
  <si>
    <t xml:space="preserve">2206100</t>
  </si>
  <si>
    <t xml:space="preserve">Cedral</t>
  </si>
  <si>
    <t xml:space="preserve">2103109</t>
  </si>
  <si>
    <t xml:space="preserve">Raposa</t>
  </si>
  <si>
    <t xml:space="preserve">2109452</t>
  </si>
  <si>
    <t xml:space="preserve">Avelino Lopes</t>
  </si>
  <si>
    <t xml:space="preserve">2201101</t>
  </si>
  <si>
    <t xml:space="preserve">Apuiarés</t>
  </si>
  <si>
    <t xml:space="preserve">2300903</t>
  </si>
  <si>
    <t xml:space="preserve">Angelim</t>
  </si>
  <si>
    <t xml:space="preserve">2601003</t>
  </si>
  <si>
    <t xml:space="preserve">Santo Antônio do Tauá</t>
  </si>
  <si>
    <t xml:space="preserve">1507003</t>
  </si>
  <si>
    <t xml:space="preserve">Ibicaraí</t>
  </si>
  <si>
    <t xml:space="preserve">2912103</t>
  </si>
  <si>
    <t xml:space="preserve">Caracol</t>
  </si>
  <si>
    <t xml:space="preserve">2202505</t>
  </si>
  <si>
    <t xml:space="preserve">Candiba</t>
  </si>
  <si>
    <t xml:space="preserve">2906600</t>
  </si>
  <si>
    <t xml:space="preserve">João Dourado</t>
  </si>
  <si>
    <t xml:space="preserve">2918357</t>
  </si>
  <si>
    <t xml:space="preserve">Cacimbinhas</t>
  </si>
  <si>
    <t xml:space="preserve">2701209</t>
  </si>
  <si>
    <t xml:space="preserve">Arauá</t>
  </si>
  <si>
    <t xml:space="preserve">2800407</t>
  </si>
  <si>
    <t xml:space="preserve">São Pedro do Piauí</t>
  </si>
  <si>
    <t xml:space="preserve">2210508</t>
  </si>
  <si>
    <t xml:space="preserve">São Vicente do Seridó</t>
  </si>
  <si>
    <t xml:space="preserve">2515401</t>
  </si>
  <si>
    <t xml:space="preserve">Aurelino Leal</t>
  </si>
  <si>
    <t xml:space="preserve">2902401</t>
  </si>
  <si>
    <t xml:space="preserve">Jaqueira</t>
  </si>
  <si>
    <t xml:space="preserve">2607950</t>
  </si>
  <si>
    <t xml:space="preserve">Centro Novo do Maranhão</t>
  </si>
  <si>
    <t xml:space="preserve">2103174</t>
  </si>
  <si>
    <t xml:space="preserve">Jardim de Piranhas</t>
  </si>
  <si>
    <t xml:space="preserve">2405603</t>
  </si>
  <si>
    <t xml:space="preserve">Lagoa Real</t>
  </si>
  <si>
    <t xml:space="preserve">2918753</t>
  </si>
  <si>
    <t xml:space="preserve">Rio Tinto</t>
  </si>
  <si>
    <t xml:space="preserve">2512903</t>
  </si>
  <si>
    <t xml:space="preserve">Santo Antônio dos Lopes</t>
  </si>
  <si>
    <t xml:space="preserve">2110302</t>
  </si>
  <si>
    <t xml:space="preserve">Abaiara</t>
  </si>
  <si>
    <t xml:space="preserve">2300101</t>
  </si>
  <si>
    <t xml:space="preserve">Itainópolis</t>
  </si>
  <si>
    <t xml:space="preserve">2205003</t>
  </si>
  <si>
    <t xml:space="preserve">3148707</t>
  </si>
  <si>
    <t xml:space="preserve">Caaporã</t>
  </si>
  <si>
    <t xml:space="preserve">2503001</t>
  </si>
  <si>
    <t xml:space="preserve">Carinhanha</t>
  </si>
  <si>
    <t xml:space="preserve">2907103</t>
  </si>
  <si>
    <t xml:space="preserve">Paranã</t>
  </si>
  <si>
    <t xml:space="preserve">TO</t>
  </si>
  <si>
    <t xml:space="preserve">Gurupi</t>
  </si>
  <si>
    <t xml:space="preserve">1716208</t>
  </si>
  <si>
    <t xml:space="preserve">Careiro da Várzea</t>
  </si>
  <si>
    <t xml:space="preserve">1301159</t>
  </si>
  <si>
    <t xml:space="preserve">2928505</t>
  </si>
  <si>
    <t xml:space="preserve">2800506</t>
  </si>
  <si>
    <t xml:space="preserve">Cruz do Espírito Santo</t>
  </si>
  <si>
    <t xml:space="preserve">2504900</t>
  </si>
  <si>
    <t xml:space="preserve">Rio Pardo de Minas</t>
  </si>
  <si>
    <t xml:space="preserve">3155603</t>
  </si>
  <si>
    <t xml:space="preserve">Parnaguá</t>
  </si>
  <si>
    <t xml:space="preserve">2207603</t>
  </si>
  <si>
    <t xml:space="preserve">Ipaumirim</t>
  </si>
  <si>
    <t xml:space="preserve">2305704</t>
  </si>
  <si>
    <t xml:space="preserve">Nilo Peçanha</t>
  </si>
  <si>
    <t xml:space="preserve">2922607</t>
  </si>
  <si>
    <t xml:space="preserve">Maracaçumé</t>
  </si>
  <si>
    <t xml:space="preserve">2106326</t>
  </si>
  <si>
    <t xml:space="preserve">Mirante</t>
  </si>
  <si>
    <t xml:space="preserve">2921450</t>
  </si>
  <si>
    <t xml:space="preserve">Senador Alexandre Costa</t>
  </si>
  <si>
    <t xml:space="preserve">2111748</t>
  </si>
  <si>
    <t xml:space="preserve">Cocos</t>
  </si>
  <si>
    <t xml:space="preserve">2908101</t>
  </si>
  <si>
    <t xml:space="preserve">Palmeiras</t>
  </si>
  <si>
    <t xml:space="preserve">2923506</t>
  </si>
  <si>
    <t xml:space="preserve">Coité do Nóia</t>
  </si>
  <si>
    <t xml:space="preserve">2702009</t>
  </si>
  <si>
    <t xml:space="preserve">Porto</t>
  </si>
  <si>
    <t xml:space="preserve">2208502</t>
  </si>
  <si>
    <t xml:space="preserve">Araguanã</t>
  </si>
  <si>
    <t xml:space="preserve">2100873</t>
  </si>
  <si>
    <t xml:space="preserve">Ataléia</t>
  </si>
  <si>
    <t xml:space="preserve">3104700</t>
  </si>
  <si>
    <t xml:space="preserve">Simplício Mendes</t>
  </si>
  <si>
    <t xml:space="preserve">2210805</t>
  </si>
  <si>
    <t xml:space="preserve">Major Isidoro</t>
  </si>
  <si>
    <t xml:space="preserve">2704401</t>
  </si>
  <si>
    <t xml:space="preserve">Campo Redondo</t>
  </si>
  <si>
    <t xml:space="preserve">2402105</t>
  </si>
  <si>
    <t xml:space="preserve">Gentio do Ouro</t>
  </si>
  <si>
    <t xml:space="preserve">2911303</t>
  </si>
  <si>
    <t xml:space="preserve">Feira Nova</t>
  </si>
  <si>
    <t xml:space="preserve">2605400</t>
  </si>
  <si>
    <t xml:space="preserve">Pitimbu</t>
  </si>
  <si>
    <t xml:space="preserve">2511905</t>
  </si>
  <si>
    <t xml:space="preserve">Tacaimbó</t>
  </si>
  <si>
    <t xml:space="preserve">2614709</t>
  </si>
  <si>
    <t xml:space="preserve">Bom Lugar</t>
  </si>
  <si>
    <t xml:space="preserve">2102077</t>
  </si>
  <si>
    <t xml:space="preserve">Tururu</t>
  </si>
  <si>
    <t xml:space="preserve">2313559</t>
  </si>
  <si>
    <t xml:space="preserve">Coaraci</t>
  </si>
  <si>
    <t xml:space="preserve">2908002</t>
  </si>
  <si>
    <t xml:space="preserve">Cairu</t>
  </si>
  <si>
    <t xml:space="preserve">2905404</t>
  </si>
  <si>
    <t xml:space="preserve">Pedro Velho</t>
  </si>
  <si>
    <t xml:space="preserve">2409803</t>
  </si>
  <si>
    <t xml:space="preserve">Montanhas</t>
  </si>
  <si>
    <t xml:space="preserve">2407708</t>
  </si>
  <si>
    <t xml:space="preserve">Gilbués</t>
  </si>
  <si>
    <t xml:space="preserve">2204402</t>
  </si>
  <si>
    <t xml:space="preserve">Cândido Mendes</t>
  </si>
  <si>
    <t xml:space="preserve">2102606</t>
  </si>
  <si>
    <t xml:space="preserve">Monte Alegre de Sergipe</t>
  </si>
  <si>
    <t xml:space="preserve">2804201</t>
  </si>
  <si>
    <t xml:space="preserve">Maraã</t>
  </si>
  <si>
    <t xml:space="preserve">1302801</t>
  </si>
  <si>
    <t xml:space="preserve">Martinópole</t>
  </si>
  <si>
    <t xml:space="preserve">2307908</t>
  </si>
  <si>
    <t xml:space="preserve">Murici</t>
  </si>
  <si>
    <t xml:space="preserve">2705507</t>
  </si>
  <si>
    <t xml:space="preserve">Taipu</t>
  </si>
  <si>
    <t xml:space="preserve">2413904</t>
  </si>
  <si>
    <t xml:space="preserve">Fronteiras</t>
  </si>
  <si>
    <t xml:space="preserve">2204303</t>
  </si>
  <si>
    <t xml:space="preserve">Aratuba</t>
  </si>
  <si>
    <t xml:space="preserve">2301406</t>
  </si>
  <si>
    <t xml:space="preserve">Goianinha</t>
  </si>
  <si>
    <t xml:space="preserve">2404200</t>
  </si>
  <si>
    <t xml:space="preserve">Beruri</t>
  </si>
  <si>
    <t xml:space="preserve">Coari</t>
  </si>
  <si>
    <t xml:space="preserve">1300631</t>
  </si>
  <si>
    <t xml:space="preserve">Mascote</t>
  </si>
  <si>
    <t xml:space="preserve">2920908</t>
  </si>
  <si>
    <t xml:space="preserve">Jacaraú</t>
  </si>
  <si>
    <t xml:space="preserve">2507309</t>
  </si>
  <si>
    <t xml:space="preserve">Monsenhor Gil</t>
  </si>
  <si>
    <t xml:space="preserve">2206407</t>
  </si>
  <si>
    <t xml:space="preserve">Jutaí</t>
  </si>
  <si>
    <t xml:space="preserve">1302306</t>
  </si>
  <si>
    <t xml:space="preserve">Uruoca</t>
  </si>
  <si>
    <t xml:space="preserve">2313906</t>
  </si>
  <si>
    <t xml:space="preserve">Cachoeira do Piriá</t>
  </si>
  <si>
    <t xml:space="preserve">1501956</t>
  </si>
  <si>
    <t xml:space="preserve">2611408</t>
  </si>
  <si>
    <t xml:space="preserve">Lagoa do Carro</t>
  </si>
  <si>
    <t xml:space="preserve">2608453</t>
  </si>
  <si>
    <t xml:space="preserve">Iramaia</t>
  </si>
  <si>
    <t xml:space="preserve">2914307</t>
  </si>
  <si>
    <t xml:space="preserve">Alvinópolis</t>
  </si>
  <si>
    <t xml:space="preserve">Ponte Nova</t>
  </si>
  <si>
    <t xml:space="preserve">3102308</t>
  </si>
  <si>
    <t xml:space="preserve">Malhada</t>
  </si>
  <si>
    <t xml:space="preserve">2920205</t>
  </si>
  <si>
    <t xml:space="preserve">Sítio do Mato</t>
  </si>
  <si>
    <t xml:space="preserve">2930758</t>
  </si>
  <si>
    <t xml:space="preserve">Salgado de São Félix</t>
  </si>
  <si>
    <t xml:space="preserve">2513109</t>
  </si>
  <si>
    <t xml:space="preserve">Rio de Contas</t>
  </si>
  <si>
    <t xml:space="preserve">2926707</t>
  </si>
  <si>
    <t xml:space="preserve">Dom Basílio</t>
  </si>
  <si>
    <t xml:space="preserve">2910107</t>
  </si>
  <si>
    <t xml:space="preserve">Caldeirão Grande</t>
  </si>
  <si>
    <t xml:space="preserve">2905503</t>
  </si>
  <si>
    <t xml:space="preserve">Curuá</t>
  </si>
  <si>
    <t xml:space="preserve">Oriximiná</t>
  </si>
  <si>
    <t xml:space="preserve">1502855</t>
  </si>
  <si>
    <t xml:space="preserve">Governador Archer</t>
  </si>
  <si>
    <t xml:space="preserve">2104503</t>
  </si>
  <si>
    <t xml:space="preserve">Ituberá</t>
  </si>
  <si>
    <t xml:space="preserve">2917300</t>
  </si>
  <si>
    <t xml:space="preserve">São Luís do Curu</t>
  </si>
  <si>
    <t xml:space="preserve">2312601</t>
  </si>
  <si>
    <t xml:space="preserve">Tomar do Geru</t>
  </si>
  <si>
    <t xml:space="preserve">2807501</t>
  </si>
  <si>
    <t xml:space="preserve">Boninal</t>
  </si>
  <si>
    <t xml:space="preserve">2904001</t>
  </si>
  <si>
    <t xml:space="preserve">São José da Coroa Grande</t>
  </si>
  <si>
    <t xml:space="preserve">2613404</t>
  </si>
  <si>
    <t xml:space="preserve">Pacoti</t>
  </si>
  <si>
    <t xml:space="preserve">2309805</t>
  </si>
  <si>
    <t xml:space="preserve">Bela Vista do Maranhão</t>
  </si>
  <si>
    <t xml:space="preserve">2101772</t>
  </si>
  <si>
    <t xml:space="preserve">Várzea Nova</t>
  </si>
  <si>
    <t xml:space="preserve">2933158</t>
  </si>
  <si>
    <t xml:space="preserve">Jequeri</t>
  </si>
  <si>
    <t xml:space="preserve">3135506</t>
  </si>
  <si>
    <t xml:space="preserve">Meruoca</t>
  </si>
  <si>
    <t xml:space="preserve">2308203</t>
  </si>
  <si>
    <t xml:space="preserve">Piaçabuçu</t>
  </si>
  <si>
    <t xml:space="preserve">2706802</t>
  </si>
  <si>
    <t xml:space="preserve">Quebrangulo</t>
  </si>
  <si>
    <t xml:space="preserve">2707602</t>
  </si>
  <si>
    <t xml:space="preserve">2805703</t>
  </si>
  <si>
    <t xml:space="preserve">Laranjal do Jari</t>
  </si>
  <si>
    <t xml:space="preserve">1600279</t>
  </si>
  <si>
    <t xml:space="preserve">Sítio do Quinto</t>
  </si>
  <si>
    <t xml:space="preserve">2930766</t>
  </si>
  <si>
    <t xml:space="preserve">Mazagão</t>
  </si>
  <si>
    <t xml:space="preserve">Macapá</t>
  </si>
  <si>
    <t xml:space="preserve">1600402</t>
  </si>
  <si>
    <t xml:space="preserve">Carlos Chagas</t>
  </si>
  <si>
    <t xml:space="preserve">3113701</t>
  </si>
  <si>
    <t xml:space="preserve">Rodelas</t>
  </si>
  <si>
    <t xml:space="preserve">2927101</t>
  </si>
  <si>
    <t xml:space="preserve">Cruz</t>
  </si>
  <si>
    <t xml:space="preserve">2304251</t>
  </si>
  <si>
    <t xml:space="preserve">Rio Casca</t>
  </si>
  <si>
    <t xml:space="preserve">3154903</t>
  </si>
  <si>
    <t xml:space="preserve">Alto Rio Doce</t>
  </si>
  <si>
    <t xml:space="preserve">Barbacena</t>
  </si>
  <si>
    <t xml:space="preserve">3102100</t>
  </si>
  <si>
    <t xml:space="preserve">Pombos</t>
  </si>
  <si>
    <t xml:space="preserve">2611309</t>
  </si>
  <si>
    <t xml:space="preserve">Serra Dourada</t>
  </si>
  <si>
    <t xml:space="preserve">2930303</t>
  </si>
  <si>
    <t xml:space="preserve">Formosa do Rio Preto</t>
  </si>
  <si>
    <t xml:space="preserve">2911105</t>
  </si>
  <si>
    <t xml:space="preserve">Itiruçu</t>
  </si>
  <si>
    <t xml:space="preserve">2916906</t>
  </si>
  <si>
    <t xml:space="preserve">Ubaitaba</t>
  </si>
  <si>
    <t xml:space="preserve">2932200</t>
  </si>
  <si>
    <t xml:space="preserve">Igrapiúna</t>
  </si>
  <si>
    <t xml:space="preserve">2913457</t>
  </si>
  <si>
    <t xml:space="preserve">Itagibá</t>
  </si>
  <si>
    <t xml:space="preserve">2915205</t>
  </si>
  <si>
    <t xml:space="preserve">Lagoa Grande do Maranhão</t>
  </si>
  <si>
    <t xml:space="preserve">2105963</t>
  </si>
  <si>
    <t xml:space="preserve">Barra da Estiva</t>
  </si>
  <si>
    <t xml:space="preserve">2902807</t>
  </si>
  <si>
    <t xml:space="preserve">Cristópolis</t>
  </si>
  <si>
    <t xml:space="preserve">2909703</t>
  </si>
  <si>
    <t xml:space="preserve">Jacinto</t>
  </si>
  <si>
    <t xml:space="preserve">3134707</t>
  </si>
  <si>
    <t xml:space="preserve">Ituaçu</t>
  </si>
  <si>
    <t xml:space="preserve">2917201</t>
  </si>
  <si>
    <t xml:space="preserve">Boqueirão</t>
  </si>
  <si>
    <t xml:space="preserve">2502508</t>
  </si>
  <si>
    <t xml:space="preserve">Tracunhaém</t>
  </si>
  <si>
    <t xml:space="preserve">2615508</t>
  </si>
  <si>
    <t xml:space="preserve">Iuiu</t>
  </si>
  <si>
    <t xml:space="preserve">2917334</t>
  </si>
  <si>
    <t xml:space="preserve">Umarizal</t>
  </si>
  <si>
    <t xml:space="preserve">2414506</t>
  </si>
  <si>
    <t xml:space="preserve">Envira</t>
  </si>
  <si>
    <t xml:space="preserve">1301506</t>
  </si>
  <si>
    <t xml:space="preserve">Gandu</t>
  </si>
  <si>
    <t xml:space="preserve">2911204</t>
  </si>
  <si>
    <t xml:space="preserve">Antônio Gonçalves</t>
  </si>
  <si>
    <t xml:space="preserve">2901809</t>
  </si>
  <si>
    <t xml:space="preserve">Ponto dos Volantes</t>
  </si>
  <si>
    <t xml:space="preserve">3152170</t>
  </si>
  <si>
    <t xml:space="preserve">Serra Branca</t>
  </si>
  <si>
    <t xml:space="preserve">2515500</t>
  </si>
  <si>
    <t xml:space="preserve">Canápolis</t>
  </si>
  <si>
    <t xml:space="preserve">2906105</t>
  </si>
  <si>
    <t xml:space="preserve">Afonso Bezerra</t>
  </si>
  <si>
    <t xml:space="preserve">2400307</t>
  </si>
  <si>
    <t xml:space="preserve">Junqueiro</t>
  </si>
  <si>
    <t xml:space="preserve">2704005</t>
  </si>
  <si>
    <t xml:space="preserve">São José da Laje</t>
  </si>
  <si>
    <t xml:space="preserve">2708303</t>
  </si>
  <si>
    <t xml:space="preserve">Itatim</t>
  </si>
  <si>
    <t xml:space="preserve">2916856</t>
  </si>
  <si>
    <t xml:space="preserve">Ibicuí</t>
  </si>
  <si>
    <t xml:space="preserve">2912301</t>
  </si>
  <si>
    <t xml:space="preserve">Itanhém</t>
  </si>
  <si>
    <t xml:space="preserve">2916005</t>
  </si>
  <si>
    <t xml:space="preserve">Santa Maria do Cambucá</t>
  </si>
  <si>
    <t xml:space="preserve">2612703</t>
  </si>
  <si>
    <t xml:space="preserve">Pedro Canário</t>
  </si>
  <si>
    <t xml:space="preserve">3204054</t>
  </si>
  <si>
    <t xml:space="preserve">Ribeirópolis</t>
  </si>
  <si>
    <t xml:space="preserve">2806008</t>
  </si>
  <si>
    <t xml:space="preserve">Brotas de Macaúbas</t>
  </si>
  <si>
    <t xml:space="preserve">2904506</t>
  </si>
  <si>
    <t xml:space="preserve">Chã de Alegria</t>
  </si>
  <si>
    <t xml:space="preserve">2604403</t>
  </si>
  <si>
    <t xml:space="preserve">Paramoti</t>
  </si>
  <si>
    <t xml:space="preserve">2310407</t>
  </si>
  <si>
    <t xml:space="preserve">Dom Pedro</t>
  </si>
  <si>
    <t xml:space="preserve">2103802</t>
  </si>
  <si>
    <t xml:space="preserve">Rubim</t>
  </si>
  <si>
    <t xml:space="preserve">3156601</t>
  </si>
  <si>
    <t xml:space="preserve">Arraias</t>
  </si>
  <si>
    <t xml:space="preserve">Dianópolis</t>
  </si>
  <si>
    <t xml:space="preserve">1702406</t>
  </si>
  <si>
    <t xml:space="preserve">Capela do Alto Alegre</t>
  </si>
  <si>
    <t xml:space="preserve">2906857</t>
  </si>
  <si>
    <t xml:space="preserve">Floresta Azul</t>
  </si>
  <si>
    <t xml:space="preserve">2911006</t>
  </si>
  <si>
    <t xml:space="preserve">Uruçuí</t>
  </si>
  <si>
    <t xml:space="preserve">2211209</t>
  </si>
  <si>
    <t xml:space="preserve">Serrolândia</t>
  </si>
  <si>
    <t xml:space="preserve">2930600</t>
  </si>
  <si>
    <t xml:space="preserve">Tocantinópolis</t>
  </si>
  <si>
    <t xml:space="preserve">1721208</t>
  </si>
  <si>
    <t xml:space="preserve">São José do Jacuípe</t>
  </si>
  <si>
    <t xml:space="preserve">2929370</t>
  </si>
  <si>
    <t xml:space="preserve">Nova Timboteua</t>
  </si>
  <si>
    <t xml:space="preserve">1505007</t>
  </si>
  <si>
    <t xml:space="preserve">Massaranduba</t>
  </si>
  <si>
    <t xml:space="preserve">2509206</t>
  </si>
  <si>
    <t xml:space="preserve">2506905</t>
  </si>
  <si>
    <t xml:space="preserve">Lagoa Seca</t>
  </si>
  <si>
    <t xml:space="preserve">2508307</t>
  </si>
  <si>
    <t xml:space="preserve">Icaraí de Minas</t>
  </si>
  <si>
    <t xml:space="preserve">3130051</t>
  </si>
  <si>
    <t xml:space="preserve">Pinheiros</t>
  </si>
  <si>
    <t xml:space="preserve">3204104</t>
  </si>
  <si>
    <t xml:space="preserve">Gouveia</t>
  </si>
  <si>
    <t xml:space="preserve">3127602</t>
  </si>
  <si>
    <t xml:space="preserve">Maranhãozinho</t>
  </si>
  <si>
    <t xml:space="preserve">2106375</t>
  </si>
  <si>
    <t xml:space="preserve">Paraipaba</t>
  </si>
  <si>
    <t xml:space="preserve">2310258</t>
  </si>
  <si>
    <t xml:space="preserve">Tangará</t>
  </si>
  <si>
    <t xml:space="preserve">2414001</t>
  </si>
  <si>
    <t xml:space="preserve">Terra Alta</t>
  </si>
  <si>
    <t xml:space="preserve">1507961</t>
  </si>
  <si>
    <t xml:space="preserve">Ararendá</t>
  </si>
  <si>
    <t xml:space="preserve">2301257</t>
  </si>
  <si>
    <t xml:space="preserve">Vertentes</t>
  </si>
  <si>
    <t xml:space="preserve">2616209</t>
  </si>
  <si>
    <t xml:space="preserve">1501600</t>
  </si>
  <si>
    <t xml:space="preserve">Itaquitinga</t>
  </si>
  <si>
    <t xml:space="preserve">2607802</t>
  </si>
  <si>
    <t xml:space="preserve">Ferreiros</t>
  </si>
  <si>
    <t xml:space="preserve">2605509</t>
  </si>
  <si>
    <t xml:space="preserve">Icapuí</t>
  </si>
  <si>
    <t xml:space="preserve">2305357</t>
  </si>
  <si>
    <t xml:space="preserve">Malhador</t>
  </si>
  <si>
    <t xml:space="preserve">2803906</t>
  </si>
  <si>
    <t xml:space="preserve">Pocinhos</t>
  </si>
  <si>
    <t xml:space="preserve">2512002</t>
  </si>
  <si>
    <t xml:space="preserve">Trizidela do Vale</t>
  </si>
  <si>
    <t xml:space="preserve">2112233</t>
  </si>
  <si>
    <t xml:space="preserve">Mirabela</t>
  </si>
  <si>
    <t xml:space="preserve">3142007</t>
  </si>
  <si>
    <t xml:space="preserve">Bonito de Santa Fé</t>
  </si>
  <si>
    <t xml:space="preserve">2502409</t>
  </si>
  <si>
    <t xml:space="preserve">Jijoca de Jericoacoara</t>
  </si>
  <si>
    <t xml:space="preserve">2307254</t>
  </si>
  <si>
    <t xml:space="preserve">Muquém do São Francisco</t>
  </si>
  <si>
    <t xml:space="preserve">2922250</t>
  </si>
  <si>
    <t xml:space="preserve">Valente</t>
  </si>
  <si>
    <t xml:space="preserve">2933000</t>
  </si>
  <si>
    <t xml:space="preserve">Soledade</t>
  </si>
  <si>
    <t xml:space="preserve">2516102</t>
  </si>
  <si>
    <t xml:space="preserve">Curimatá</t>
  </si>
  <si>
    <t xml:space="preserve">2203206</t>
  </si>
  <si>
    <t xml:space="preserve">Olho D'Água das Flores</t>
  </si>
  <si>
    <t xml:space="preserve">2705705</t>
  </si>
  <si>
    <t xml:space="preserve">Codajás</t>
  </si>
  <si>
    <t xml:space="preserve">1301308</t>
  </si>
  <si>
    <t xml:space="preserve">Forquilha</t>
  </si>
  <si>
    <t xml:space="preserve">2304350</t>
  </si>
  <si>
    <t xml:space="preserve">Ervália</t>
  </si>
  <si>
    <t xml:space="preserve">3124005</t>
  </si>
  <si>
    <t xml:space="preserve">Monte Azul</t>
  </si>
  <si>
    <t xml:space="preserve">3142908</t>
  </si>
  <si>
    <t xml:space="preserve">2700706</t>
  </si>
  <si>
    <t xml:space="preserve">2921302</t>
  </si>
  <si>
    <t xml:space="preserve">Santa Vitória do Palmar</t>
  </si>
  <si>
    <t xml:space="preserve">RS</t>
  </si>
  <si>
    <t xml:space="preserve">Sul</t>
  </si>
  <si>
    <t xml:space="preserve">Pelotas</t>
  </si>
  <si>
    <t xml:space="preserve">4317301</t>
  </si>
  <si>
    <t xml:space="preserve">Governador Newton Bello</t>
  </si>
  <si>
    <t xml:space="preserve">2104651</t>
  </si>
  <si>
    <t xml:space="preserve">Caçapava do Sul</t>
  </si>
  <si>
    <t xml:space="preserve">São Gabriel - Caçapava do Sul</t>
  </si>
  <si>
    <t xml:space="preserve">4302808</t>
  </si>
  <si>
    <t xml:space="preserve">Paulista</t>
  </si>
  <si>
    <t xml:space="preserve">2510907</t>
  </si>
  <si>
    <t xml:space="preserve">Fortim</t>
  </si>
  <si>
    <t xml:space="preserve">2304459</t>
  </si>
  <si>
    <t xml:space="preserve">Santo Antônio do Amparo</t>
  </si>
  <si>
    <t xml:space="preserve">Lavras</t>
  </si>
  <si>
    <t xml:space="preserve">3159902</t>
  </si>
  <si>
    <t xml:space="preserve">Patu</t>
  </si>
  <si>
    <t xml:space="preserve">2409308</t>
  </si>
  <si>
    <t xml:space="preserve">São José do Campestre</t>
  </si>
  <si>
    <t xml:space="preserve">2412302</t>
  </si>
  <si>
    <t xml:space="preserve">Caapiranga</t>
  </si>
  <si>
    <t xml:space="preserve">Manacapuru</t>
  </si>
  <si>
    <t xml:space="preserve">1300839</t>
  </si>
  <si>
    <t xml:space="preserve">Cristino Castro</t>
  </si>
  <si>
    <t xml:space="preserve">Bom Jesus</t>
  </si>
  <si>
    <t xml:space="preserve">2203107</t>
  </si>
  <si>
    <t xml:space="preserve">Ninheira</t>
  </si>
  <si>
    <t xml:space="preserve">3144656</t>
  </si>
  <si>
    <t xml:space="preserve">São Miguel das Matas</t>
  </si>
  <si>
    <t xml:space="preserve">2929404</t>
  </si>
  <si>
    <t xml:space="preserve">Mulungu</t>
  </si>
  <si>
    <t xml:space="preserve">2309102</t>
  </si>
  <si>
    <t xml:space="preserve">Lucena</t>
  </si>
  <si>
    <t xml:space="preserve">2508604</t>
  </si>
  <si>
    <t xml:space="preserve">Concórdia do Pará</t>
  </si>
  <si>
    <t xml:space="preserve">1502756</t>
  </si>
  <si>
    <t xml:space="preserve">Boca da Mata</t>
  </si>
  <si>
    <t xml:space="preserve">2701001</t>
  </si>
  <si>
    <t xml:space="preserve">Ubatã</t>
  </si>
  <si>
    <t xml:space="preserve">2932309</t>
  </si>
  <si>
    <t xml:space="preserve">Belém de Maria</t>
  </si>
  <si>
    <t xml:space="preserve">2601508</t>
  </si>
  <si>
    <t xml:space="preserve">Ibicuitinga</t>
  </si>
  <si>
    <t xml:space="preserve">2305332</t>
  </si>
  <si>
    <t xml:space="preserve">São Raimundo das Mangabeiras</t>
  </si>
  <si>
    <t xml:space="preserve">2111607</t>
  </si>
  <si>
    <t xml:space="preserve">Mogeiro</t>
  </si>
  <si>
    <t xml:space="preserve">2509404</t>
  </si>
  <si>
    <t xml:space="preserve">Olivença</t>
  </si>
  <si>
    <t xml:space="preserve">2706000</t>
  </si>
  <si>
    <t xml:space="preserve">Lima Campos</t>
  </si>
  <si>
    <t xml:space="preserve">2106003</t>
  </si>
  <si>
    <t xml:space="preserve">Corinto</t>
  </si>
  <si>
    <t xml:space="preserve">Curvelo</t>
  </si>
  <si>
    <t xml:space="preserve">3119104</t>
  </si>
  <si>
    <t xml:space="preserve">Nova Era</t>
  </si>
  <si>
    <t xml:space="preserve">João Monlevade</t>
  </si>
  <si>
    <t xml:space="preserve">REDE</t>
  </si>
  <si>
    <t xml:space="preserve">3144706</t>
  </si>
  <si>
    <t xml:space="preserve">2414803</t>
  </si>
  <si>
    <t xml:space="preserve">Novo Horizonte</t>
  </si>
  <si>
    <t xml:space="preserve">2923035</t>
  </si>
  <si>
    <t xml:space="preserve">Miranda</t>
  </si>
  <si>
    <t xml:space="preserve">MS</t>
  </si>
  <si>
    <t xml:space="preserve">Aquidauana - Anastácio</t>
  </si>
  <si>
    <t xml:space="preserve">5005608</t>
  </si>
  <si>
    <t xml:space="preserve">Brejinho</t>
  </si>
  <si>
    <t xml:space="preserve">2401800</t>
  </si>
  <si>
    <t xml:space="preserve">Varjota</t>
  </si>
  <si>
    <t xml:space="preserve">2313955</t>
  </si>
  <si>
    <t xml:space="preserve">Arez</t>
  </si>
  <si>
    <t xml:space="preserve">2401206</t>
  </si>
  <si>
    <t xml:space="preserve">Florânia</t>
  </si>
  <si>
    <t xml:space="preserve">2403806</t>
  </si>
  <si>
    <t xml:space="preserve">Licínio de Almeida</t>
  </si>
  <si>
    <t xml:space="preserve">2919405</t>
  </si>
  <si>
    <t xml:space="preserve">Antas</t>
  </si>
  <si>
    <t xml:space="preserve">2901601</t>
  </si>
  <si>
    <t xml:space="preserve">Jaguaribara</t>
  </si>
  <si>
    <t xml:space="preserve">2306801</t>
  </si>
  <si>
    <t xml:space="preserve">Una</t>
  </si>
  <si>
    <t xml:space="preserve">2932507</t>
  </si>
  <si>
    <t xml:space="preserve">Frei Miguelinho</t>
  </si>
  <si>
    <t xml:space="preserve">2605806</t>
  </si>
  <si>
    <t xml:space="preserve">2201903</t>
  </si>
  <si>
    <t xml:space="preserve">Vitória do Jari</t>
  </si>
  <si>
    <t xml:space="preserve">1600808</t>
  </si>
  <si>
    <t xml:space="preserve">Baianópolis</t>
  </si>
  <si>
    <t xml:space="preserve">2902500</t>
  </si>
  <si>
    <t xml:space="preserve">Monte Alegre</t>
  </si>
  <si>
    <t xml:space="preserve">2407807</t>
  </si>
  <si>
    <t xml:space="preserve">Angicos</t>
  </si>
  <si>
    <t xml:space="preserve">2400802</t>
  </si>
  <si>
    <t xml:space="preserve">Serra Caiada</t>
  </si>
  <si>
    <t xml:space="preserve">2410306</t>
  </si>
  <si>
    <t xml:space="preserve">Bom Jesus das Selvas</t>
  </si>
  <si>
    <t xml:space="preserve">Açailândia</t>
  </si>
  <si>
    <t xml:space="preserve">2102036</t>
  </si>
  <si>
    <t xml:space="preserve">Fernando Falcão</t>
  </si>
  <si>
    <t xml:space="preserve">2104081</t>
  </si>
  <si>
    <t xml:space="preserve">Raul Soares</t>
  </si>
  <si>
    <t xml:space="preserve">Caratinga</t>
  </si>
  <si>
    <t xml:space="preserve">3154002</t>
  </si>
  <si>
    <t xml:space="preserve">Jaguaré</t>
  </si>
  <si>
    <t xml:space="preserve">3203056</t>
  </si>
  <si>
    <t xml:space="preserve">Ielmo Marinho</t>
  </si>
  <si>
    <t xml:space="preserve">2404606</t>
  </si>
  <si>
    <t xml:space="preserve">Ibicoara</t>
  </si>
  <si>
    <t xml:space="preserve">2912202</t>
  </si>
  <si>
    <t xml:space="preserve">Nossa Senhora do Livramento</t>
  </si>
  <si>
    <t xml:space="preserve">5106109</t>
  </si>
  <si>
    <t xml:space="preserve">Rio Bonito do Iguaçu</t>
  </si>
  <si>
    <t xml:space="preserve">PR</t>
  </si>
  <si>
    <t xml:space="preserve">Laranjeiras do Sul - Quedas do Iguaçu</t>
  </si>
  <si>
    <t xml:space="preserve">4122156</t>
  </si>
  <si>
    <t xml:space="preserve">Itaipé</t>
  </si>
  <si>
    <t xml:space="preserve">3132305</t>
  </si>
  <si>
    <t xml:space="preserve">Porto de Moz</t>
  </si>
  <si>
    <t xml:space="preserve">1505908</t>
  </si>
  <si>
    <t xml:space="preserve">Barcelos</t>
  </si>
  <si>
    <t xml:space="preserve">1300409</t>
  </si>
  <si>
    <t xml:space="preserve">Cidelândia</t>
  </si>
  <si>
    <t xml:space="preserve">Imperatriz</t>
  </si>
  <si>
    <t xml:space="preserve">2103257</t>
  </si>
  <si>
    <t xml:space="preserve">São Sebastião de Lagoa de Roça</t>
  </si>
  <si>
    <t xml:space="preserve">2515104</t>
  </si>
  <si>
    <t xml:space="preserve">Lago da Pedra</t>
  </si>
  <si>
    <t xml:space="preserve">2105708</t>
  </si>
  <si>
    <t xml:space="preserve">Capinzal do Norte</t>
  </si>
  <si>
    <t xml:space="preserve">2102754</t>
  </si>
  <si>
    <t xml:space="preserve">Amaturá</t>
  </si>
  <si>
    <t xml:space="preserve">1300060</t>
  </si>
  <si>
    <t xml:space="preserve">Juripiranga</t>
  </si>
  <si>
    <t xml:space="preserve">2507903</t>
  </si>
  <si>
    <t xml:space="preserve">Arataca</t>
  </si>
  <si>
    <t xml:space="preserve">2902252</t>
  </si>
  <si>
    <t xml:space="preserve">Santa Luzia</t>
  </si>
  <si>
    <t xml:space="preserve">2513406</t>
  </si>
  <si>
    <t xml:space="preserve">Itaobim</t>
  </si>
  <si>
    <t xml:space="preserve">3133303</t>
  </si>
  <si>
    <t xml:space="preserve">Loreto</t>
  </si>
  <si>
    <t xml:space="preserve">2106102</t>
  </si>
  <si>
    <t xml:space="preserve">São Sebastião do Maranhão</t>
  </si>
  <si>
    <t xml:space="preserve">3164506</t>
  </si>
  <si>
    <t xml:space="preserve">Brejo do Cruz</t>
  </si>
  <si>
    <t xml:space="preserve">2502805</t>
  </si>
  <si>
    <t xml:space="preserve">Palmácia</t>
  </si>
  <si>
    <t xml:space="preserve">2310100</t>
  </si>
  <si>
    <t xml:space="preserve">2928059</t>
  </si>
  <si>
    <t xml:space="preserve">Centro do Guilherme</t>
  </si>
  <si>
    <t xml:space="preserve">2103158</t>
  </si>
  <si>
    <t xml:space="preserve">São Romão</t>
  </si>
  <si>
    <t xml:space="preserve">3164209</t>
  </si>
  <si>
    <t xml:space="preserve">Frecheirinha</t>
  </si>
  <si>
    <t xml:space="preserve">2304509</t>
  </si>
  <si>
    <t xml:space="preserve">Peçanha</t>
  </si>
  <si>
    <t xml:space="preserve">3148608</t>
  </si>
  <si>
    <t xml:space="preserve">Carolina</t>
  </si>
  <si>
    <t xml:space="preserve">2102804</t>
  </si>
  <si>
    <t xml:space="preserve">Itatuba</t>
  </si>
  <si>
    <t xml:space="preserve">2507200</t>
  </si>
  <si>
    <t xml:space="preserve">Rio Grande da Serra</t>
  </si>
  <si>
    <t xml:space="preserve">SP</t>
  </si>
  <si>
    <t xml:space="preserve">São Paulo</t>
  </si>
  <si>
    <t xml:space="preserve">3544103</t>
  </si>
  <si>
    <t xml:space="preserve">Água Boa</t>
  </si>
  <si>
    <t xml:space="preserve">3100609</t>
  </si>
  <si>
    <t xml:space="preserve">João Lisboa</t>
  </si>
  <si>
    <t xml:space="preserve">2105500</t>
  </si>
  <si>
    <t xml:space="preserve">Wanderley</t>
  </si>
  <si>
    <t xml:space="preserve">2933455</t>
  </si>
  <si>
    <t xml:space="preserve">Uarini</t>
  </si>
  <si>
    <t xml:space="preserve">1304260</t>
  </si>
  <si>
    <t xml:space="preserve">São Domingos do Prata</t>
  </si>
  <si>
    <t xml:space="preserve">3161007</t>
  </si>
  <si>
    <t xml:space="preserve">Sairé</t>
  </si>
  <si>
    <t xml:space="preserve">2612000</t>
  </si>
  <si>
    <t xml:space="preserve">Pintadas</t>
  </si>
  <si>
    <t xml:space="preserve">2924652</t>
  </si>
  <si>
    <t xml:space="preserve">Senador La Rocque</t>
  </si>
  <si>
    <t xml:space="preserve">2111763</t>
  </si>
  <si>
    <t xml:space="preserve">Puxinanã</t>
  </si>
  <si>
    <t xml:space="preserve">2512408</t>
  </si>
  <si>
    <t xml:space="preserve">Alhandra</t>
  </si>
  <si>
    <t xml:space="preserve">2500601</t>
  </si>
  <si>
    <t xml:space="preserve">Ibateguara</t>
  </si>
  <si>
    <t xml:space="preserve">2703007</t>
  </si>
  <si>
    <t xml:space="preserve">Sucupira do Norte</t>
  </si>
  <si>
    <t xml:space="preserve">2111904</t>
  </si>
  <si>
    <t xml:space="preserve">Macarani</t>
  </si>
  <si>
    <t xml:space="preserve">2919702</t>
  </si>
  <si>
    <t xml:space="preserve">Mucugê</t>
  </si>
  <si>
    <t xml:space="preserve">2921906</t>
  </si>
  <si>
    <t xml:space="preserve">Nísia Floresta</t>
  </si>
  <si>
    <t xml:space="preserve">2408201</t>
  </si>
  <si>
    <t xml:space="preserve">São Domingos</t>
  </si>
  <si>
    <t xml:space="preserve">2806800</t>
  </si>
  <si>
    <t xml:space="preserve">Pires Ferreira</t>
  </si>
  <si>
    <t xml:space="preserve">2310951</t>
  </si>
  <si>
    <t xml:space="preserve">Pilar</t>
  </si>
  <si>
    <t xml:space="preserve">2511509</t>
  </si>
  <si>
    <t xml:space="preserve">Santa Maria de Itabira</t>
  </si>
  <si>
    <t xml:space="preserve">Itabira</t>
  </si>
  <si>
    <t xml:space="preserve">3158003</t>
  </si>
  <si>
    <t xml:space="preserve">Padre Paraíso</t>
  </si>
  <si>
    <t xml:space="preserve">3146305</t>
  </si>
  <si>
    <t xml:space="preserve">Pinheiro Machado</t>
  </si>
  <si>
    <t xml:space="preserve">Bagé</t>
  </si>
  <si>
    <t xml:space="preserve">4314506</t>
  </si>
  <si>
    <t xml:space="preserve">Porto Firme</t>
  </si>
  <si>
    <t xml:space="preserve">3152303</t>
  </si>
  <si>
    <t xml:space="preserve">2905602</t>
  </si>
  <si>
    <t xml:space="preserve">Tibau do Sul</t>
  </si>
  <si>
    <t xml:space="preserve">2414209</t>
  </si>
  <si>
    <t xml:space="preserve">Itapitanga</t>
  </si>
  <si>
    <t xml:space="preserve">2916609</t>
  </si>
  <si>
    <t xml:space="preserve">Maxaranguape</t>
  </si>
  <si>
    <t xml:space="preserve">2407500</t>
  </si>
  <si>
    <t xml:space="preserve">Ourolândia</t>
  </si>
  <si>
    <t xml:space="preserve">2923357</t>
  </si>
  <si>
    <t xml:space="preserve">Campos Belos</t>
  </si>
  <si>
    <t xml:space="preserve">GO</t>
  </si>
  <si>
    <t xml:space="preserve">Posse-Campos Belos</t>
  </si>
  <si>
    <t xml:space="preserve">5204904</t>
  </si>
  <si>
    <t xml:space="preserve">Goiatins</t>
  </si>
  <si>
    <t xml:space="preserve">Araguaína</t>
  </si>
  <si>
    <t xml:space="preserve">1709005</t>
  </si>
  <si>
    <t xml:space="preserve">Pé de Serra</t>
  </si>
  <si>
    <t xml:space="preserve">2924058</t>
  </si>
  <si>
    <t xml:space="preserve">Jaíba</t>
  </si>
  <si>
    <t xml:space="preserve">3135050</t>
  </si>
  <si>
    <t xml:space="preserve">Itarantim</t>
  </si>
  <si>
    <t xml:space="preserve">2916807</t>
  </si>
  <si>
    <t xml:space="preserve">2701704</t>
  </si>
  <si>
    <t xml:space="preserve">Santa Bárbara do Pará</t>
  </si>
  <si>
    <t xml:space="preserve">1506351</t>
  </si>
  <si>
    <t xml:space="preserve">Pauini</t>
  </si>
  <si>
    <t xml:space="preserve">1303502</t>
  </si>
  <si>
    <t xml:space="preserve">Piraí do Norte</t>
  </si>
  <si>
    <t xml:space="preserve">2924678</t>
  </si>
  <si>
    <t xml:space="preserve">Além Paraíba</t>
  </si>
  <si>
    <t xml:space="preserve">3101508</t>
  </si>
  <si>
    <t xml:space="preserve">Acari</t>
  </si>
  <si>
    <t xml:space="preserve">2400109</t>
  </si>
  <si>
    <t xml:space="preserve">Itamarati</t>
  </si>
  <si>
    <t xml:space="preserve">1301951</t>
  </si>
  <si>
    <t xml:space="preserve">Jardim do Seridó</t>
  </si>
  <si>
    <t xml:space="preserve">2405702</t>
  </si>
  <si>
    <t xml:space="preserve">Maribondo</t>
  </si>
  <si>
    <t xml:space="preserve">2704807</t>
  </si>
  <si>
    <t xml:space="preserve">Pinhão</t>
  </si>
  <si>
    <t xml:space="preserve">Guarapuava</t>
  </si>
  <si>
    <t xml:space="preserve">4119301</t>
  </si>
  <si>
    <t xml:space="preserve">Tacuru</t>
  </si>
  <si>
    <t xml:space="preserve">Amambai</t>
  </si>
  <si>
    <t xml:space="preserve">5007950</t>
  </si>
  <si>
    <t xml:space="preserve">Urucânia</t>
  </si>
  <si>
    <t xml:space="preserve">3170503</t>
  </si>
  <si>
    <t xml:space="preserve">Virginópolis</t>
  </si>
  <si>
    <t xml:space="preserve">3171808</t>
  </si>
  <si>
    <t xml:space="preserve">Breu Branco</t>
  </si>
  <si>
    <t xml:space="preserve">Tucuruí</t>
  </si>
  <si>
    <t xml:space="preserve">1501782</t>
  </si>
  <si>
    <t xml:space="preserve">Ibiassucê</t>
  </si>
  <si>
    <t xml:space="preserve">2912004</t>
  </si>
  <si>
    <t xml:space="preserve">Fortaleza dos Nogueiras</t>
  </si>
  <si>
    <t xml:space="preserve">2104107</t>
  </si>
  <si>
    <t xml:space="preserve">Parelhas</t>
  </si>
  <si>
    <t xml:space="preserve">2408904</t>
  </si>
  <si>
    <t xml:space="preserve">Uiramutã</t>
  </si>
  <si>
    <t xml:space="preserve">RR</t>
  </si>
  <si>
    <t xml:space="preserve">Pacaraima</t>
  </si>
  <si>
    <t xml:space="preserve">1400704</t>
  </si>
  <si>
    <t xml:space="preserve">Barreira</t>
  </si>
  <si>
    <t xml:space="preserve">2301950</t>
  </si>
  <si>
    <t xml:space="preserve">Mucuri</t>
  </si>
  <si>
    <t xml:space="preserve">2922003</t>
  </si>
  <si>
    <t xml:space="preserve">Ipixuna</t>
  </si>
  <si>
    <t xml:space="preserve">1301803</t>
  </si>
  <si>
    <t xml:space="preserve">Visconde do Rio Branco</t>
  </si>
  <si>
    <t xml:space="preserve">Ubá</t>
  </si>
  <si>
    <t xml:space="preserve">3172004</t>
  </si>
  <si>
    <t xml:space="preserve">Barra de Guabiraba</t>
  </si>
  <si>
    <t xml:space="preserve">2601300</t>
  </si>
  <si>
    <t xml:space="preserve">Tenente Ananias</t>
  </si>
  <si>
    <t xml:space="preserve">2414100</t>
  </si>
  <si>
    <t xml:space="preserve">Antônio Carlos</t>
  </si>
  <si>
    <t xml:space="preserve">3102902</t>
  </si>
  <si>
    <t xml:space="preserve">Mato Verde</t>
  </si>
  <si>
    <t xml:space="preserve">3141009</t>
  </si>
  <si>
    <t xml:space="preserve">Araguatins</t>
  </si>
  <si>
    <t xml:space="preserve">1702208</t>
  </si>
  <si>
    <t xml:space="preserve">Teixeiras</t>
  </si>
  <si>
    <t xml:space="preserve">3168507</t>
  </si>
  <si>
    <t xml:space="preserve">Moita Bonita</t>
  </si>
  <si>
    <t xml:space="preserve">2804102</t>
  </si>
  <si>
    <t xml:space="preserve">Divino</t>
  </si>
  <si>
    <t xml:space="preserve">Carangola</t>
  </si>
  <si>
    <t xml:space="preserve">3122009</t>
  </si>
  <si>
    <t xml:space="preserve">São Francisco do Pará</t>
  </si>
  <si>
    <t xml:space="preserve">1507409</t>
  </si>
  <si>
    <t xml:space="preserve">Alto Paraíso de Goiás</t>
  </si>
  <si>
    <t xml:space="preserve">Flores de Goiás</t>
  </si>
  <si>
    <t xml:space="preserve">5200605</t>
  </si>
  <si>
    <t xml:space="preserve">São Miguel do Gostoso</t>
  </si>
  <si>
    <t xml:space="preserve">2412559</t>
  </si>
  <si>
    <t xml:space="preserve">Rio Piracicaba</t>
  </si>
  <si>
    <t xml:space="preserve">3155702</t>
  </si>
  <si>
    <t xml:space="preserve">Frei Paulo</t>
  </si>
  <si>
    <t xml:space="preserve">2802304</t>
  </si>
  <si>
    <t xml:space="preserve">Jordânia</t>
  </si>
  <si>
    <t xml:space="preserve">3136504</t>
  </si>
  <si>
    <t xml:space="preserve">São Geraldo</t>
  </si>
  <si>
    <t xml:space="preserve">3161502</t>
  </si>
  <si>
    <t xml:space="preserve">Messias</t>
  </si>
  <si>
    <t xml:space="preserve">2705200</t>
  </si>
  <si>
    <t xml:space="preserve">Medeiros Neto</t>
  </si>
  <si>
    <t xml:space="preserve">2921104</t>
  </si>
  <si>
    <t xml:space="preserve">Potiraguá</t>
  </si>
  <si>
    <t xml:space="preserve">2925402</t>
  </si>
  <si>
    <t xml:space="preserve">Candiota</t>
  </si>
  <si>
    <t xml:space="preserve">4304358</t>
  </si>
  <si>
    <t xml:space="preserve">Barroso</t>
  </si>
  <si>
    <t xml:space="preserve">3105905</t>
  </si>
  <si>
    <t xml:space="preserve">São Félix do Coribe</t>
  </si>
  <si>
    <t xml:space="preserve">2929057</t>
  </si>
  <si>
    <t xml:space="preserve">Itapé</t>
  </si>
  <si>
    <t xml:space="preserve">2916203</t>
  </si>
  <si>
    <t xml:space="preserve">Itupiranga</t>
  </si>
  <si>
    <t xml:space="preserve">Marabá</t>
  </si>
  <si>
    <t xml:space="preserve">1503705</t>
  </si>
  <si>
    <t xml:space="preserve">Ecoporanga</t>
  </si>
  <si>
    <t xml:space="preserve">Nova Venécia</t>
  </si>
  <si>
    <t xml:space="preserve">3202108</t>
  </si>
  <si>
    <t xml:space="preserve">Upanema</t>
  </si>
  <si>
    <t xml:space="preserve">2414605</t>
  </si>
  <si>
    <t xml:space="preserve">Arinos</t>
  </si>
  <si>
    <t xml:space="preserve">Unaí</t>
  </si>
  <si>
    <t xml:space="preserve">3104502</t>
  </si>
  <si>
    <t xml:space="preserve">Poté</t>
  </si>
  <si>
    <t xml:space="preserve">3152402</t>
  </si>
  <si>
    <t xml:space="preserve">Recreio</t>
  </si>
  <si>
    <t xml:space="preserve">Cataguases</t>
  </si>
  <si>
    <t xml:space="preserve">3154101</t>
  </si>
  <si>
    <t xml:space="preserve">Itamarandiba</t>
  </si>
  <si>
    <t xml:space="preserve">3132503</t>
  </si>
  <si>
    <t xml:space="preserve">Campestre do Maranhão</t>
  </si>
  <si>
    <t xml:space="preserve">2102556</t>
  </si>
  <si>
    <t xml:space="preserve">Porto Franco</t>
  </si>
  <si>
    <t xml:space="preserve">2109007</t>
  </si>
  <si>
    <t xml:space="preserve">Sítio Novo</t>
  </si>
  <si>
    <t xml:space="preserve">2111805</t>
  </si>
  <si>
    <t xml:space="preserve">1707009</t>
  </si>
  <si>
    <t xml:space="preserve">Mortugaba</t>
  </si>
  <si>
    <t xml:space="preserve">2921807</t>
  </si>
  <si>
    <t xml:space="preserve">Chapada Gaúcha</t>
  </si>
  <si>
    <t xml:space="preserve">3116159</t>
  </si>
  <si>
    <t xml:space="preserve">Serra do Mel</t>
  </si>
  <si>
    <t xml:space="preserve">2413359</t>
  </si>
  <si>
    <t xml:space="preserve">Groaíras</t>
  </si>
  <si>
    <t xml:space="preserve">2304905</t>
  </si>
  <si>
    <t xml:space="preserve">Divisópolis</t>
  </si>
  <si>
    <t xml:space="preserve">3122454</t>
  </si>
  <si>
    <t xml:space="preserve">Prado</t>
  </si>
  <si>
    <t xml:space="preserve">2925501</t>
  </si>
  <si>
    <t xml:space="preserve">Alto Parnaíba</t>
  </si>
  <si>
    <t xml:space="preserve">2100501</t>
  </si>
  <si>
    <t xml:space="preserve">Sítio Novo do Tocantins</t>
  </si>
  <si>
    <t xml:space="preserve">1720804</t>
  </si>
  <si>
    <t xml:space="preserve">Campinápolis</t>
  </si>
  <si>
    <t xml:space="preserve">5102603</t>
  </si>
  <si>
    <t xml:space="preserve">Rio Pardo</t>
  </si>
  <si>
    <t xml:space="preserve">Santa Cruz do Sul</t>
  </si>
  <si>
    <t xml:space="preserve">4315701</t>
  </si>
  <si>
    <t xml:space="preserve">Urucuia</t>
  </si>
  <si>
    <t xml:space="preserve">3170529</t>
  </si>
  <si>
    <t xml:space="preserve">Caeté</t>
  </si>
  <si>
    <t xml:space="preserve">Belo Horizonte</t>
  </si>
  <si>
    <t xml:space="preserve">3110004</t>
  </si>
  <si>
    <t xml:space="preserve">Passa e Fica</t>
  </si>
  <si>
    <t xml:space="preserve">2409100</t>
  </si>
  <si>
    <t xml:space="preserve">Acarape</t>
  </si>
  <si>
    <t xml:space="preserve">2300150</t>
  </si>
  <si>
    <t xml:space="preserve">Mercês</t>
  </si>
  <si>
    <t xml:space="preserve">3141603</t>
  </si>
  <si>
    <t xml:space="preserve">Dois Irmãos do Buriti</t>
  </si>
  <si>
    <t xml:space="preserve">Campo Grande</t>
  </si>
  <si>
    <t xml:space="preserve">5003488</t>
  </si>
  <si>
    <t xml:space="preserve">Raposos</t>
  </si>
  <si>
    <t xml:space="preserve">3153905</t>
  </si>
  <si>
    <t xml:space="preserve">Davinópolis</t>
  </si>
  <si>
    <t xml:space="preserve">2103752</t>
  </si>
  <si>
    <t xml:space="preserve">Taguatinga</t>
  </si>
  <si>
    <t xml:space="preserve">1720903</t>
  </si>
  <si>
    <t xml:space="preserve">Barra de Santo Antônio</t>
  </si>
  <si>
    <t xml:space="preserve">2700508</t>
  </si>
  <si>
    <t xml:space="preserve">Guaranésia</t>
  </si>
  <si>
    <t xml:space="preserve">Guaxupé</t>
  </si>
  <si>
    <t xml:space="preserve">3128303</t>
  </si>
  <si>
    <t xml:space="preserve">São João do Araguaia</t>
  </si>
  <si>
    <t xml:space="preserve">1507508</t>
  </si>
  <si>
    <t xml:space="preserve">Piratini</t>
  </si>
  <si>
    <t xml:space="preserve">4314605</t>
  </si>
  <si>
    <t xml:space="preserve">2706901</t>
  </si>
  <si>
    <t xml:space="preserve">Felixlândia</t>
  </si>
  <si>
    <t xml:space="preserve">3125705</t>
  </si>
  <si>
    <t xml:space="preserve">Bela Vista de Minas</t>
  </si>
  <si>
    <t xml:space="preserve">3106002</t>
  </si>
  <si>
    <t xml:space="preserve">Anori</t>
  </si>
  <si>
    <t xml:space="preserve">1300102</t>
  </si>
  <si>
    <t xml:space="preserve">Paranhos</t>
  </si>
  <si>
    <t xml:space="preserve">5006358</t>
  </si>
  <si>
    <t xml:space="preserve">Miracema do Tocantins</t>
  </si>
  <si>
    <t xml:space="preserve">1713205</t>
  </si>
  <si>
    <t xml:space="preserve">Rio do Fogo</t>
  </si>
  <si>
    <t xml:space="preserve">2408953</t>
  </si>
  <si>
    <t xml:space="preserve">Santo Antônio do Jacinto</t>
  </si>
  <si>
    <t xml:space="preserve">3160306</t>
  </si>
  <si>
    <t xml:space="preserve">Augustinópolis</t>
  </si>
  <si>
    <t xml:space="preserve">1702554</t>
  </si>
  <si>
    <t xml:space="preserve">Godofredo Viana</t>
  </si>
  <si>
    <t xml:space="preserve">2104305</t>
  </si>
  <si>
    <t xml:space="preserve">Vila Nova dos Martírios</t>
  </si>
  <si>
    <t xml:space="preserve">2112852</t>
  </si>
  <si>
    <t xml:space="preserve">3128006</t>
  </si>
  <si>
    <t xml:space="preserve">Igarapé Grande</t>
  </si>
  <si>
    <t xml:space="preserve">2105203</t>
  </si>
  <si>
    <t xml:space="preserve">Goiás</t>
  </si>
  <si>
    <t xml:space="preserve">Goiás - Itapuranga</t>
  </si>
  <si>
    <t xml:space="preserve">5208905</t>
  </si>
  <si>
    <t xml:space="preserve">Governador Edison Lobão</t>
  </si>
  <si>
    <t xml:space="preserve">2104552</t>
  </si>
  <si>
    <t xml:space="preserve">Anajás</t>
  </si>
  <si>
    <t xml:space="preserve">1500701</t>
  </si>
  <si>
    <t xml:space="preserve">Inhangapi</t>
  </si>
  <si>
    <t xml:space="preserve">1503408</t>
  </si>
  <si>
    <t xml:space="preserve">Abre Campo</t>
  </si>
  <si>
    <t xml:space="preserve">Manhuaçu</t>
  </si>
  <si>
    <t xml:space="preserve">3100302</t>
  </si>
  <si>
    <t xml:space="preserve">Conceição do Rio Verde</t>
  </si>
  <si>
    <t xml:space="preserve">São Lourenço</t>
  </si>
  <si>
    <t xml:space="preserve">3117702</t>
  </si>
  <si>
    <t xml:space="preserve">Toritama</t>
  </si>
  <si>
    <t xml:space="preserve">2615409</t>
  </si>
  <si>
    <t xml:space="preserve">Centralina</t>
  </si>
  <si>
    <t xml:space="preserve">Uberlândia</t>
  </si>
  <si>
    <t xml:space="preserve">3115805</t>
  </si>
  <si>
    <t xml:space="preserve">Juruá</t>
  </si>
  <si>
    <t xml:space="preserve">1302207</t>
  </si>
  <si>
    <t xml:space="preserve">Rio Pomba</t>
  </si>
  <si>
    <t xml:space="preserve">3155801</t>
  </si>
  <si>
    <t xml:space="preserve">Buritizeiro</t>
  </si>
  <si>
    <t xml:space="preserve">Pirapora</t>
  </si>
  <si>
    <t xml:space="preserve">3109402</t>
  </si>
  <si>
    <t xml:space="preserve">Senhora dos Remédios</t>
  </si>
  <si>
    <t xml:space="preserve">3166204</t>
  </si>
  <si>
    <t xml:space="preserve">3111804</t>
  </si>
  <si>
    <t xml:space="preserve">Itaperuçu</t>
  </si>
  <si>
    <t xml:space="preserve">Curitiba</t>
  </si>
  <si>
    <t xml:space="preserve">4111258</t>
  </si>
  <si>
    <t xml:space="preserve">Itapiranga</t>
  </si>
  <si>
    <t xml:space="preserve">1302009</t>
  </si>
  <si>
    <t xml:space="preserve">Águas Formosas</t>
  </si>
  <si>
    <t xml:space="preserve">NOVO</t>
  </si>
  <si>
    <t xml:space="preserve">3100906</t>
  </si>
  <si>
    <t xml:space="preserve">Baixa Grande do Ribeiro</t>
  </si>
  <si>
    <t xml:space="preserve">2201150</t>
  </si>
  <si>
    <t xml:space="preserve">Arroio Grande</t>
  </si>
  <si>
    <t xml:space="preserve">4301305</t>
  </si>
  <si>
    <t xml:space="preserve">Marco</t>
  </si>
  <si>
    <t xml:space="preserve">2307809</t>
  </si>
  <si>
    <t xml:space="preserve">Montanha</t>
  </si>
  <si>
    <t xml:space="preserve">3203502</t>
  </si>
  <si>
    <t xml:space="preserve">Axixá do Tocantins</t>
  </si>
  <si>
    <t xml:space="preserve">1702901</t>
  </si>
  <si>
    <t xml:space="preserve">Passo de Camaragibe</t>
  </si>
  <si>
    <t xml:space="preserve">Porto Calvo - São Luís do Quitunde</t>
  </si>
  <si>
    <t xml:space="preserve">2706505</t>
  </si>
  <si>
    <t xml:space="preserve">Carmo da Cachoeira</t>
  </si>
  <si>
    <t xml:space="preserve">Três Corações</t>
  </si>
  <si>
    <t xml:space="preserve">3113909</t>
  </si>
  <si>
    <t xml:space="preserve">São Pedro da Água Branca</t>
  </si>
  <si>
    <t xml:space="preserve">2111532</t>
  </si>
  <si>
    <t xml:space="preserve">Mirante do Paranapanema</t>
  </si>
  <si>
    <t xml:space="preserve">Presidente Prudente</t>
  </si>
  <si>
    <t xml:space="preserve">3530201</t>
  </si>
  <si>
    <t xml:space="preserve">Coroaci</t>
  </si>
  <si>
    <t xml:space="preserve">Governador Valadares</t>
  </si>
  <si>
    <t xml:space="preserve">3119203</t>
  </si>
  <si>
    <t xml:space="preserve">Tartarugalzinho</t>
  </si>
  <si>
    <t xml:space="preserve">1600709</t>
  </si>
  <si>
    <t xml:space="preserve">Espírito Santo</t>
  </si>
  <si>
    <t xml:space="preserve">2403509</t>
  </si>
  <si>
    <t xml:space="preserve">Rosana</t>
  </si>
  <si>
    <t xml:space="preserve">3544251</t>
  </si>
  <si>
    <t xml:space="preserve">Campo do Meio</t>
  </si>
  <si>
    <t xml:space="preserve">Alfenas</t>
  </si>
  <si>
    <t xml:space="preserve">3111309</t>
  </si>
  <si>
    <t xml:space="preserve">Santa Vitória</t>
  </si>
  <si>
    <t xml:space="preserve">Ituiutaba</t>
  </si>
  <si>
    <t xml:space="preserve">3159803</t>
  </si>
  <si>
    <t xml:space="preserve">São Miguel do Tocantins</t>
  </si>
  <si>
    <t xml:space="preserve">1720200</t>
  </si>
  <si>
    <t xml:space="preserve">Carmo da Mata</t>
  </si>
  <si>
    <t xml:space="preserve">Divinópolis</t>
  </si>
  <si>
    <t xml:space="preserve">3114006</t>
  </si>
  <si>
    <t xml:space="preserve">Itabela</t>
  </si>
  <si>
    <t xml:space="preserve">2914653</t>
  </si>
  <si>
    <t xml:space="preserve">São Paulo do Potengi</t>
  </si>
  <si>
    <t xml:space="preserve">2412609</t>
  </si>
  <si>
    <t xml:space="preserve">Matias Barbosa</t>
  </si>
  <si>
    <t xml:space="preserve">3140803</t>
  </si>
  <si>
    <t xml:space="preserve">Pedra Branca do Amapari</t>
  </si>
  <si>
    <t xml:space="preserve">Porto Grande</t>
  </si>
  <si>
    <t xml:space="preserve">1600154</t>
  </si>
  <si>
    <t xml:space="preserve">2513901</t>
  </si>
  <si>
    <t xml:space="preserve">Buritirana</t>
  </si>
  <si>
    <t xml:space="preserve">2102358</t>
  </si>
  <si>
    <t xml:space="preserve">Rio Preto da Eva</t>
  </si>
  <si>
    <t xml:space="preserve">1303569</t>
  </si>
  <si>
    <t xml:space="preserve">Calçoene</t>
  </si>
  <si>
    <t xml:space="preserve">1600204</t>
  </si>
  <si>
    <t xml:space="preserve">Prainha</t>
  </si>
  <si>
    <t xml:space="preserve">Santarém</t>
  </si>
  <si>
    <t xml:space="preserve">1506005</t>
  </si>
  <si>
    <t xml:space="preserve">Piraúba</t>
  </si>
  <si>
    <t xml:space="preserve">3151305</t>
  </si>
  <si>
    <t xml:space="preserve">Taquaritinga do Norte</t>
  </si>
  <si>
    <t xml:space="preserve">2615003</t>
  </si>
  <si>
    <t xml:space="preserve">Cruzília</t>
  </si>
  <si>
    <t xml:space="preserve">Caxambu - Baependi</t>
  </si>
  <si>
    <t xml:space="preserve">3120805</t>
  </si>
  <si>
    <t xml:space="preserve">Butiá</t>
  </si>
  <si>
    <t xml:space="preserve">Charqueadas - Triunfo - São Jerônimo</t>
  </si>
  <si>
    <t xml:space="preserve">4302709</t>
  </si>
  <si>
    <t xml:space="preserve">Ananás</t>
  </si>
  <si>
    <t xml:space="preserve">1701002</t>
  </si>
  <si>
    <t xml:space="preserve">Américo Brasiliense</t>
  </si>
  <si>
    <t xml:space="preserve">Araraquara</t>
  </si>
  <si>
    <t xml:space="preserve">3501707</t>
  </si>
  <si>
    <t xml:space="preserve">Amarante do Maranhão</t>
  </si>
  <si>
    <t xml:space="preserve">2100600</t>
  </si>
  <si>
    <t xml:space="preserve">Charqueadas</t>
  </si>
  <si>
    <t xml:space="preserve">4305355</t>
  </si>
  <si>
    <t xml:space="preserve">5207907</t>
  </si>
  <si>
    <t xml:space="preserve">Aveiro</t>
  </si>
  <si>
    <t xml:space="preserve">Itaituba</t>
  </si>
  <si>
    <t xml:space="preserve">1501006</t>
  </si>
  <si>
    <t xml:space="preserve">Nova Viçosa</t>
  </si>
  <si>
    <t xml:space="preserve">2923001</t>
  </si>
  <si>
    <t xml:space="preserve">São Jerônimo da Serra</t>
  </si>
  <si>
    <t xml:space="preserve">Cornélio Procópio – Bandeirantes</t>
  </si>
  <si>
    <t xml:space="preserve">4124707</t>
  </si>
  <si>
    <t xml:space="preserve">Miracema</t>
  </si>
  <si>
    <t xml:space="preserve">RJ</t>
  </si>
  <si>
    <t xml:space="preserve">Santo Antônio de Pádua</t>
  </si>
  <si>
    <t xml:space="preserve">incerto (TSE pode anular votos de candidato)</t>
  </si>
  <si>
    <t xml:space="preserve">3303005</t>
  </si>
  <si>
    <t xml:space="preserve">1600535</t>
  </si>
  <si>
    <t xml:space="preserve">Santo Antônio das Missões</t>
  </si>
  <si>
    <t xml:space="preserve">São Luiz Gonzaga</t>
  </si>
  <si>
    <t xml:space="preserve">4317707</t>
  </si>
  <si>
    <t xml:space="preserve">Guapiara</t>
  </si>
  <si>
    <t xml:space="preserve">Itapeva</t>
  </si>
  <si>
    <t xml:space="preserve">3517604</t>
  </si>
  <si>
    <t xml:space="preserve">Centenário do Sul</t>
  </si>
  <si>
    <t xml:space="preserve">Londrina</t>
  </si>
  <si>
    <t xml:space="preserve">4105102</t>
  </si>
  <si>
    <t xml:space="preserve">Colônia Leopoldina</t>
  </si>
  <si>
    <t xml:space="preserve">2702108</t>
  </si>
  <si>
    <t xml:space="preserve">Jaguarão</t>
  </si>
  <si>
    <t xml:space="preserve">4311007</t>
  </si>
  <si>
    <t xml:space="preserve">São Sebastião do Uatumã</t>
  </si>
  <si>
    <t xml:space="preserve">1303957</t>
  </si>
  <si>
    <t xml:space="preserve">Santa Maria do Pará</t>
  </si>
  <si>
    <t xml:space="preserve">1506609</t>
  </si>
  <si>
    <t xml:space="preserve">Capão do Leão</t>
  </si>
  <si>
    <t xml:space="preserve">4304663</t>
  </si>
  <si>
    <t xml:space="preserve">Buriti do Tocantins</t>
  </si>
  <si>
    <t xml:space="preserve">1703800</t>
  </si>
  <si>
    <t xml:space="preserve">Brasilândia de Minas</t>
  </si>
  <si>
    <t xml:space="preserve">Patos de Minas</t>
  </si>
  <si>
    <t xml:space="preserve">3108552</t>
  </si>
  <si>
    <t xml:space="preserve">Porto Walter</t>
  </si>
  <si>
    <t xml:space="preserve">AC</t>
  </si>
  <si>
    <t xml:space="preserve">Cruzeiro do Sul</t>
  </si>
  <si>
    <t xml:space="preserve">1200393</t>
  </si>
  <si>
    <t xml:space="preserve">Wanderlândia</t>
  </si>
  <si>
    <t xml:space="preserve">1722081</t>
  </si>
  <si>
    <t xml:space="preserve">Delta</t>
  </si>
  <si>
    <t xml:space="preserve">Uberaba</t>
  </si>
  <si>
    <t xml:space="preserve">3121258</t>
  </si>
  <si>
    <t xml:space="preserve">Fervedouro</t>
  </si>
  <si>
    <t xml:space="preserve">Muriaé</t>
  </si>
  <si>
    <t xml:space="preserve">3125952</t>
  </si>
  <si>
    <t xml:space="preserve">Matipó</t>
  </si>
  <si>
    <t xml:space="preserve">3140902</t>
  </si>
  <si>
    <t xml:space="preserve">Formosa da Serra Negra</t>
  </si>
  <si>
    <t xml:space="preserve">2104099</t>
  </si>
  <si>
    <t xml:space="preserve">Arroio dos Ratos</t>
  </si>
  <si>
    <t xml:space="preserve">Porto Alegre</t>
  </si>
  <si>
    <t xml:space="preserve">4301107</t>
  </si>
  <si>
    <t xml:space="preserve">Itanhomi</t>
  </si>
  <si>
    <t xml:space="preserve">3133204</t>
  </si>
  <si>
    <t xml:space="preserve">Botelhos</t>
  </si>
  <si>
    <t xml:space="preserve">Poços de Caldas</t>
  </si>
  <si>
    <t xml:space="preserve">3108404</t>
  </si>
  <si>
    <t xml:space="preserve">São Domingos do Araguaia</t>
  </si>
  <si>
    <t xml:space="preserve">1507151</t>
  </si>
  <si>
    <t xml:space="preserve">São José do Calçado</t>
  </si>
  <si>
    <t xml:space="preserve">Alegre</t>
  </si>
  <si>
    <t xml:space="preserve">3204807</t>
  </si>
  <si>
    <t xml:space="preserve">Salto do Lontra</t>
  </si>
  <si>
    <t xml:space="preserve">Dois Vizinhos</t>
  </si>
  <si>
    <t xml:space="preserve">4123006</t>
  </si>
  <si>
    <t xml:space="preserve">Castilho</t>
  </si>
  <si>
    <t xml:space="preserve">Andradina</t>
  </si>
  <si>
    <t xml:space="preserve">3511003</t>
  </si>
  <si>
    <t xml:space="preserve">Porciúncula</t>
  </si>
  <si>
    <t xml:space="preserve">Itaperuna</t>
  </si>
  <si>
    <t xml:space="preserve">3304102</t>
  </si>
  <si>
    <t xml:space="preserve">Iaciara</t>
  </si>
  <si>
    <t xml:space="preserve">5209903</t>
  </si>
  <si>
    <t xml:space="preserve">Mãe do Rio</t>
  </si>
  <si>
    <t xml:space="preserve">1504059</t>
  </si>
  <si>
    <t xml:space="preserve">Andrelândia</t>
  </si>
  <si>
    <t xml:space="preserve">3102803</t>
  </si>
  <si>
    <t xml:space="preserve">3113305</t>
  </si>
  <si>
    <t xml:space="preserve">Pirapetinga</t>
  </si>
  <si>
    <t xml:space="preserve">3151107</t>
  </si>
  <si>
    <t xml:space="preserve">Nova Laranjeiras</t>
  </si>
  <si>
    <t xml:space="preserve">4117057</t>
  </si>
  <si>
    <t xml:space="preserve">Teodoro Sampaio</t>
  </si>
  <si>
    <t xml:space="preserve">3554300</t>
  </si>
  <si>
    <t xml:space="preserve">Pantano Grande</t>
  </si>
  <si>
    <t xml:space="preserve">4313953</t>
  </si>
  <si>
    <t xml:space="preserve">Bom Sucesso</t>
  </si>
  <si>
    <t xml:space="preserve">3108008</t>
  </si>
  <si>
    <t xml:space="preserve">Ortigueira</t>
  </si>
  <si>
    <t xml:space="preserve">Telêmaco Borba</t>
  </si>
  <si>
    <t xml:space="preserve">4117305</t>
  </si>
  <si>
    <t xml:space="preserve">Novo Airão</t>
  </si>
  <si>
    <t xml:space="preserve">1303205</t>
  </si>
  <si>
    <t xml:space="preserve">Goianésia do Pará</t>
  </si>
  <si>
    <t xml:space="preserve">1503093</t>
  </si>
  <si>
    <t xml:space="preserve">Encruzilhada do Sul</t>
  </si>
  <si>
    <t xml:space="preserve">4306908</t>
  </si>
  <si>
    <t xml:space="preserve">Pinheiral</t>
  </si>
  <si>
    <t xml:space="preserve">Volta Redonda - Barra Mansa</t>
  </si>
  <si>
    <t xml:space="preserve">3303955</t>
  </si>
  <si>
    <t xml:space="preserve">Barão de Cocais</t>
  </si>
  <si>
    <t xml:space="preserve">3105400</t>
  </si>
  <si>
    <t xml:space="preserve">Bom Jesus do Galho</t>
  </si>
  <si>
    <t xml:space="preserve">3107802</t>
  </si>
  <si>
    <t xml:space="preserve">Rio Acima</t>
  </si>
  <si>
    <t xml:space="preserve">3154804</t>
  </si>
  <si>
    <t xml:space="preserve">Água Doce do Norte</t>
  </si>
  <si>
    <t xml:space="preserve">3200169</t>
  </si>
  <si>
    <t xml:space="preserve">Terra Santa</t>
  </si>
  <si>
    <t xml:space="preserve">1507979</t>
  </si>
  <si>
    <t xml:space="preserve">Presidente Figueiredo</t>
  </si>
  <si>
    <t xml:space="preserve">1303536</t>
  </si>
  <si>
    <t xml:space="preserve">Ribeirão do Pinhal</t>
  </si>
  <si>
    <t xml:space="preserve">Santo Antônio da Platina</t>
  </si>
  <si>
    <t xml:space="preserve">4121901</t>
  </si>
  <si>
    <t xml:space="preserve">Bicas</t>
  </si>
  <si>
    <t xml:space="preserve">São João Nepomuceno - Bicas</t>
  </si>
  <si>
    <t xml:space="preserve">3106903</t>
  </si>
  <si>
    <t xml:space="preserve">Boa Esperança</t>
  </si>
  <si>
    <t xml:space="preserve">3201001</t>
  </si>
  <si>
    <t xml:space="preserve">Entre Rios de Minas</t>
  </si>
  <si>
    <t xml:space="preserve">3123908</t>
  </si>
  <si>
    <t xml:space="preserve">Conceição de Macabu</t>
  </si>
  <si>
    <t xml:space="preserve">Macaé - Rio das Ostras</t>
  </si>
  <si>
    <t xml:space="preserve">3301405</t>
  </si>
  <si>
    <t xml:space="preserve">Santo Antônio do Leverger</t>
  </si>
  <si>
    <t xml:space="preserve">5107800</t>
  </si>
  <si>
    <t xml:space="preserve">1714880</t>
  </si>
  <si>
    <t xml:space="preserve">Florestópolis</t>
  </si>
  <si>
    <t xml:space="preserve">4108007</t>
  </si>
  <si>
    <t xml:space="preserve">Cerro Azul</t>
  </si>
  <si>
    <t xml:space="preserve">4105201</t>
  </si>
  <si>
    <t xml:space="preserve">Parâmetros (células amarelas podem ser editadas; a lista recalcula)</t>
  </si>
  <si>
    <t xml:space="preserve">Parâmetro</t>
  </si>
  <si>
    <t xml:space="preserve">Valor</t>
  </si>
  <si>
    <t xml:space="preserve">Para que serve</t>
  </si>
  <si>
    <t xml:space="preserve">Prioridade A: saldo potencial mínimo (votos)</t>
  </si>
  <si>
    <t xml:space="preserve">Cidades com saldo igual ou acima entram como A.</t>
  </si>
  <si>
    <t xml:space="preserve">Prioridade B: saldo potencial mínimo (votos)</t>
  </si>
  <si>
    <t xml:space="preserve">Entre este valor e o da prioridade A, entram como B; abaixo, C.</t>
  </si>
  <si>
    <t xml:space="preserve">Meta de comparecimento a mais (p.p.)</t>
  </si>
  <si>
    <t xml:space="preserve">Usada na coluna "Saldo com +1 p.p.". Em 2022 a abstenção nacional caiu 0,36 p.p. entre os turnos.</t>
  </si>
  <si>
    <t xml:space="preserve">Cidades</t>
  </si>
  <si>
    <t xml:space="preserve">Prioridade A</t>
  </si>
  <si>
    <t xml:space="preserve">Eleitores aptos</t>
  </si>
  <si>
    <t xml:space="preserve">Ausentes</t>
  </si>
  <si>
    <t xml:space="preserve">Saldo potencial (votos)</t>
  </si>
  <si>
    <t xml:space="preserve">Saldo com a meta de comparecimento (votos)</t>
  </si>
  <si>
    <t xml:space="preserve">% do saldo da lista</t>
  </si>
  <si>
    <t xml:space="preserve">Total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</si>
</sst>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"/>
    <numFmt numFmtId="166" formatCode="@"/>
    <numFmt numFmtId="167" formatCode="#,##0"/>
    <numFmt numFmtId="168" formatCode="0.0%"/>
    <numFmt numFmtId="169" formatCode="\+0.0;\-0.0;0.0"/>
    <numFmt numFmtId="170" formatCode="\+0.0%;\-0.0%"/>
    <numFmt numFmtId="171" formatCode="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2"/>
    </font>
    <font>
      <b val="true"/>
      <sz val="12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8EAE4"/>
        <bgColor rgb="FFFFFFFF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E8EAE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8EAE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6.1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23.8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3" t="s">
        <v>5</v>
      </c>
    </row>
    <row r="9" customFormat="false" ht="23.85" hidden="false" customHeight="false" outlineLevel="0" collapsed="false">
      <c r="A9" s="3" t="s">
        <v>6</v>
      </c>
    </row>
    <row r="10" customFormat="false" ht="23.8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 t="s">
        <v>8</v>
      </c>
    </row>
    <row r="13" customFormat="false" ht="15" hidden="false" customHeight="false" outlineLevel="0" collapsed="false">
      <c r="A13" s="2" t="s">
        <v>9</v>
      </c>
    </row>
    <row r="14" customFormat="false" ht="23.8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3" t="s">
        <v>11</v>
      </c>
    </row>
    <row r="16" customFormat="false" ht="15" hidden="false" customHeight="false" outlineLevel="0" collapsed="false">
      <c r="A16" s="3" t="s">
        <v>12</v>
      </c>
    </row>
    <row r="17" customFormat="false" ht="15" hidden="false" customHeight="false" outlineLevel="0" collapsed="false">
      <c r="A17" s="3" t="s">
        <v>13</v>
      </c>
    </row>
    <row r="19" customFormat="false" ht="15" hidden="false" customHeight="false" outlineLevel="0" collapsed="false">
      <c r="A19" s="2" t="s">
        <v>14</v>
      </c>
    </row>
    <row r="20" customFormat="false" ht="23.85" hidden="false" customHeight="false" outlineLevel="0" collapsed="false">
      <c r="A20" s="3" t="s">
        <v>15</v>
      </c>
    </row>
    <row r="21" customFormat="false" ht="23.85" hidden="false" customHeight="false" outlineLevel="0" collapsed="false">
      <c r="A21" s="3" t="s">
        <v>16</v>
      </c>
    </row>
    <row r="22" customFormat="false" ht="15" hidden="false" customHeight="false" outlineLevel="0" collapsed="false">
      <c r="A22" s="3" t="s">
        <v>17</v>
      </c>
    </row>
    <row r="24" customFormat="false" ht="15" hidden="false" customHeight="false" outlineLevel="0" collapsed="false">
      <c r="A24" s="2" t="s">
        <v>18</v>
      </c>
    </row>
    <row r="25" customFormat="false" ht="23.85" hidden="false" customHeight="false" outlineLevel="0" collapsed="false">
      <c r="A25" s="3" t="s">
        <v>19</v>
      </c>
    </row>
    <row r="26" customFormat="false" ht="15" hidden="false" customHeight="false" outlineLevel="0" collapsed="false">
      <c r="A26" s="3" t="s">
        <v>20</v>
      </c>
    </row>
    <row r="28" customFormat="false" ht="15" hidden="false" customHeight="false" outlineLevel="0" collapsed="false">
      <c r="A28" s="2" t="s">
        <v>21</v>
      </c>
    </row>
    <row r="29" customFormat="false" ht="23.85" hidden="false" customHeight="false" outlineLevel="0" collapsed="false">
      <c r="A29" s="3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13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0"/>
    <col collapsed="false" customWidth="true" hidden="false" outlineLevel="0" max="3" min="3" style="0" width="26"/>
    <col collapsed="false" customWidth="true" hidden="false" outlineLevel="0" max="4" min="4" style="0" width="5"/>
    <col collapsed="false" customWidth="true" hidden="false" outlineLevel="0" max="5" min="5" style="0" width="12"/>
    <col collapsed="false" customWidth="true" hidden="false" outlineLevel="0" max="6" min="6" style="0" width="26"/>
    <col collapsed="false" customWidth="true" hidden="false" outlineLevel="0" max="7" min="7" style="0" width="14"/>
    <col collapsed="false" customWidth="true" hidden="false" outlineLevel="0" max="8" min="8" style="0" width="15"/>
    <col collapsed="false" customWidth="true" hidden="false" outlineLevel="0" max="10" min="9" style="0" width="12"/>
    <col collapsed="false" customWidth="true" hidden="false" outlineLevel="0" max="13" min="11" style="0" width="11"/>
    <col collapsed="false" customWidth="true" hidden="false" outlineLevel="0" max="14" min="14" style="0" width="15"/>
    <col collapsed="false" customWidth="true" hidden="false" outlineLevel="0" max="16" min="15" style="0" width="12"/>
    <col collapsed="false" customWidth="true" hidden="false" outlineLevel="0" max="18" min="17" style="0" width="11"/>
    <col collapsed="false" customWidth="true" hidden="false" outlineLevel="0" max="19" min="19" style="0" width="12"/>
    <col collapsed="false" customWidth="true" hidden="false" outlineLevel="0" max="20" min="20" style="0" width="11"/>
    <col collapsed="false" customWidth="true" hidden="false" outlineLevel="0" max="21" min="21" style="0" width="13"/>
    <col collapsed="false" customWidth="true" hidden="false" outlineLevel="0" max="22" min="22" style="0" width="11"/>
    <col collapsed="false" customWidth="true" hidden="false" outlineLevel="0" max="23" min="23" style="0" width="14"/>
    <col collapsed="false" customWidth="true" hidden="false" outlineLevel="0" max="24" min="24" style="0" width="10"/>
    <col collapsed="false" customWidth="true" hidden="false" outlineLevel="0" max="25" min="25" style="0" width="12"/>
  </cols>
  <sheetData>
    <row r="1" customFormat="false" ht="57.75" hidden="false" customHeight="true" outlineLevel="0" collapsed="false">
      <c r="A1" s="4" t="s">
        <v>23</v>
      </c>
      <c r="B1" s="4" t="s">
        <v>24</v>
      </c>
      <c r="C1" s="4" t="s">
        <v>25</v>
      </c>
      <c r="D1" s="4" t="s">
        <v>26</v>
      </c>
      <c r="E1" s="4" t="s">
        <v>27</v>
      </c>
      <c r="F1" s="4" t="s">
        <v>28</v>
      </c>
      <c r="G1" s="4" t="s">
        <v>29</v>
      </c>
      <c r="H1" s="4" t="s">
        <v>30</v>
      </c>
      <c r="I1" s="4" t="s">
        <v>31</v>
      </c>
      <c r="J1" s="4" t="s">
        <v>32</v>
      </c>
      <c r="K1" s="4" t="s">
        <v>33</v>
      </c>
      <c r="L1" s="4" t="s">
        <v>34</v>
      </c>
      <c r="M1" s="4" t="s">
        <v>35</v>
      </c>
      <c r="N1" s="4" t="s">
        <v>36</v>
      </c>
      <c r="O1" s="4" t="s">
        <v>37</v>
      </c>
      <c r="P1" s="4" t="s">
        <v>38</v>
      </c>
      <c r="Q1" s="4" t="s">
        <v>39</v>
      </c>
      <c r="R1" s="4" t="s">
        <v>40</v>
      </c>
      <c r="S1" s="4" t="s">
        <v>41</v>
      </c>
      <c r="T1" s="4" t="s">
        <v>42</v>
      </c>
      <c r="U1" s="4" t="s">
        <v>43</v>
      </c>
      <c r="V1" s="4" t="s">
        <v>44</v>
      </c>
      <c r="W1" s="4" t="s">
        <v>45</v>
      </c>
      <c r="X1" s="4" t="s">
        <v>46</v>
      </c>
      <c r="Y1" s="4" t="s">
        <v>47</v>
      </c>
    </row>
    <row r="2" customFormat="false" ht="15" hidden="false" customHeight="false" outlineLevel="0" collapsed="false">
      <c r="A2" s="5" t="n">
        <f aca="false">RANK(G2,$G$2:$G$1311)</f>
        <v>1</v>
      </c>
      <c r="B2" s="6" t="str">
        <f aca="false">IF(G2&gt;=Parâmetros!$B$4,"A",IF(G2&gt;=Parâmetros!$B$5,"B","C"))</f>
        <v>A</v>
      </c>
      <c r="C2" s="6" t="s">
        <v>48</v>
      </c>
      <c r="D2" s="6" t="s">
        <v>49</v>
      </c>
      <c r="E2" s="6" t="s">
        <v>50</v>
      </c>
      <c r="F2" s="6" t="s">
        <v>51</v>
      </c>
      <c r="G2" s="7" t="n">
        <f aca="false">J2*S2</f>
        <v>5690.88361095727</v>
      </c>
      <c r="H2" s="7" t="n">
        <f aca="false">I2*Parâmetros!$B$6/100*S2</f>
        <v>239.913839730755</v>
      </c>
      <c r="I2" s="8" t="n">
        <v>33764</v>
      </c>
      <c r="J2" s="8" t="n">
        <v>8009</v>
      </c>
      <c r="K2" s="9" t="n">
        <f aca="false">J2/I2</f>
        <v>0.23720530742803</v>
      </c>
      <c r="L2" s="10" t="n">
        <v>0.183</v>
      </c>
      <c r="M2" s="6" t="str">
        <f aca="false">IF(K2&gt;L2,"sim","não")</f>
        <v>sim</v>
      </c>
      <c r="N2" s="11" t="n">
        <v>-0.38</v>
      </c>
      <c r="O2" s="8" t="n">
        <v>20076</v>
      </c>
      <c r="P2" s="8" t="n">
        <v>3397</v>
      </c>
      <c r="Q2" s="9" t="n">
        <f aca="false">O2/(O2+P2)</f>
        <v>0.855280535082861</v>
      </c>
      <c r="R2" s="10" t="n">
        <v>0.844</v>
      </c>
      <c r="S2" s="12" t="n">
        <f aca="false">2*Q2-1</f>
        <v>0.710561070165722</v>
      </c>
      <c r="T2" s="10" t="n">
        <v>0.066</v>
      </c>
      <c r="U2" s="6" t="s">
        <v>52</v>
      </c>
      <c r="V2" s="6" t="s">
        <v>53</v>
      </c>
      <c r="W2" s="6" t="s">
        <v>54</v>
      </c>
      <c r="X2" s="6" t="s">
        <v>55</v>
      </c>
      <c r="Y2" s="8" t="n">
        <v>38733</v>
      </c>
    </row>
    <row r="3" customFormat="false" ht="15" hidden="false" customHeight="false" outlineLevel="0" collapsed="false">
      <c r="A3" s="5" t="n">
        <f aca="false">RANK(G3,$G$2:$G$1311)</f>
        <v>2</v>
      </c>
      <c r="B3" s="6" t="str">
        <f aca="false">IF(G3&gt;=Parâmetros!$B$4,"A",IF(G3&gt;=Parâmetros!$B$5,"B","C"))</f>
        <v>A</v>
      </c>
      <c r="C3" s="6" t="s">
        <v>56</v>
      </c>
      <c r="D3" s="6" t="s">
        <v>49</v>
      </c>
      <c r="E3" s="6" t="s">
        <v>50</v>
      </c>
      <c r="F3" s="6" t="s">
        <v>57</v>
      </c>
      <c r="G3" s="7" t="n">
        <f aca="false">J3*S3</f>
        <v>5663.60917500085</v>
      </c>
      <c r="H3" s="7" t="n">
        <f aca="false">I3*Parâmetros!$B$6/100*S3</f>
        <v>268.777832542581</v>
      </c>
      <c r="I3" s="8" t="n">
        <v>40272</v>
      </c>
      <c r="J3" s="8" t="n">
        <v>8486</v>
      </c>
      <c r="K3" s="9" t="n">
        <f aca="false">J3/I3</f>
        <v>0.210717123559793</v>
      </c>
      <c r="L3" s="10" t="n">
        <v>0.294</v>
      </c>
      <c r="M3" s="6" t="str">
        <f aca="false">IF(K3&gt;L3,"sim","não")</f>
        <v>não</v>
      </c>
      <c r="N3" s="11" t="n">
        <v>-0.8</v>
      </c>
      <c r="O3" s="8" t="n">
        <v>24425</v>
      </c>
      <c r="P3" s="8" t="n">
        <v>4872</v>
      </c>
      <c r="Q3" s="9" t="n">
        <f aca="false">O3/(O3+P3)</f>
        <v>0.833703109533399</v>
      </c>
      <c r="R3" s="10" t="n">
        <v>0.853</v>
      </c>
      <c r="S3" s="12" t="n">
        <f aca="false">2*Q3-1</f>
        <v>0.667406219066799</v>
      </c>
      <c r="T3" s="10" t="n">
        <v>0.087</v>
      </c>
      <c r="U3" s="6" t="s">
        <v>58</v>
      </c>
      <c r="V3" s="6" t="s">
        <v>59</v>
      </c>
      <c r="W3" s="6" t="s">
        <v>54</v>
      </c>
      <c r="X3" s="6" t="s">
        <v>60</v>
      </c>
      <c r="Y3" s="8" t="n">
        <v>48294</v>
      </c>
    </row>
    <row r="4" customFormat="false" ht="15" hidden="false" customHeight="false" outlineLevel="0" collapsed="false">
      <c r="A4" s="5" t="n">
        <f aca="false">RANK(G4,$G$2:$G$1311)</f>
        <v>3</v>
      </c>
      <c r="B4" s="6" t="str">
        <f aca="false">IF(G4&gt;=Parâmetros!$B$4,"A",IF(G4&gt;=Parâmetros!$B$5,"B","C"))</f>
        <v>A</v>
      </c>
      <c r="C4" s="6" t="s">
        <v>61</v>
      </c>
      <c r="D4" s="6" t="s">
        <v>49</v>
      </c>
      <c r="E4" s="6" t="s">
        <v>50</v>
      </c>
      <c r="F4" s="6" t="s">
        <v>62</v>
      </c>
      <c r="G4" s="7" t="n">
        <f aca="false">J4*S4</f>
        <v>5601.69249508105</v>
      </c>
      <c r="H4" s="7" t="n">
        <f aca="false">I4*Parâmetros!$B$6/100*S4</f>
        <v>305.586066710391</v>
      </c>
      <c r="I4" s="8" t="n">
        <v>41809</v>
      </c>
      <c r="J4" s="8" t="n">
        <v>7664</v>
      </c>
      <c r="K4" s="9" t="n">
        <f aca="false">J4/I4</f>
        <v>0.183309813676481</v>
      </c>
      <c r="L4" s="10" t="n">
        <v>0.275</v>
      </c>
      <c r="M4" s="6" t="str">
        <f aca="false">IF(K4&gt;L4,"sim","não")</f>
        <v>não</v>
      </c>
      <c r="N4" s="11" t="n">
        <v>-0.68</v>
      </c>
      <c r="O4" s="8" t="n">
        <v>27711</v>
      </c>
      <c r="P4" s="8" t="n">
        <v>4308</v>
      </c>
      <c r="Q4" s="9" t="n">
        <f aca="false">O4/(O4+P4)</f>
        <v>0.865454886161342</v>
      </c>
      <c r="R4" s="10" t="n">
        <v>0.88</v>
      </c>
      <c r="S4" s="12" t="n">
        <f aca="false">2*Q4-1</f>
        <v>0.730909772322683</v>
      </c>
      <c r="T4" s="10" t="n">
        <v>0.112</v>
      </c>
      <c r="U4" s="6" t="s">
        <v>63</v>
      </c>
      <c r="V4" s="6" t="s">
        <v>59</v>
      </c>
      <c r="W4" s="6" t="s">
        <v>54</v>
      </c>
      <c r="X4" s="6" t="s">
        <v>64</v>
      </c>
      <c r="Y4" s="8" t="n">
        <v>47780</v>
      </c>
    </row>
    <row r="5" customFormat="false" ht="15" hidden="false" customHeight="false" outlineLevel="0" collapsed="false">
      <c r="A5" s="5" t="n">
        <f aca="false">RANK(G5,$G$2:$G$1311)</f>
        <v>4</v>
      </c>
      <c r="B5" s="6" t="str">
        <f aca="false">IF(G5&gt;=Parâmetros!$B$4,"A",IF(G5&gt;=Parâmetros!$B$5,"B","C"))</f>
        <v>A</v>
      </c>
      <c r="C5" s="6" t="s">
        <v>65</v>
      </c>
      <c r="D5" s="6" t="s">
        <v>66</v>
      </c>
      <c r="E5" s="6" t="s">
        <v>50</v>
      </c>
      <c r="F5" s="6" t="s">
        <v>67</v>
      </c>
      <c r="G5" s="7" t="n">
        <f aca="false">J5*S5</f>
        <v>5267.40642689193</v>
      </c>
      <c r="H5" s="7" t="n">
        <f aca="false">I5*Parâmetros!$B$6/100*S5</f>
        <v>191.702708351476</v>
      </c>
      <c r="I5" s="8" t="n">
        <v>35255</v>
      </c>
      <c r="J5" s="8" t="n">
        <v>9687</v>
      </c>
      <c r="K5" s="9" t="n">
        <f aca="false">J5/I5</f>
        <v>0.274769536235995</v>
      </c>
      <c r="L5" s="10" t="n">
        <v>0.274</v>
      </c>
      <c r="M5" s="6" t="str">
        <f aca="false">IF(K5&gt;L5,"sim","não")</f>
        <v>sim</v>
      </c>
      <c r="N5" s="11" t="n">
        <v>-0.51</v>
      </c>
      <c r="O5" s="8" t="n">
        <v>17727</v>
      </c>
      <c r="P5" s="8" t="n">
        <v>5239</v>
      </c>
      <c r="Q5" s="9" t="n">
        <f aca="false">O5/(O5+P5)</f>
        <v>0.771880170687103</v>
      </c>
      <c r="R5" s="10" t="n">
        <v>0.786</v>
      </c>
      <c r="S5" s="12" t="n">
        <f aca="false">2*Q5-1</f>
        <v>0.543760341374205</v>
      </c>
      <c r="T5" s="10" t="n">
        <v>0.127</v>
      </c>
      <c r="U5" s="6" t="s">
        <v>68</v>
      </c>
      <c r="V5" s="6" t="s">
        <v>53</v>
      </c>
      <c r="W5" s="6" t="s">
        <v>54</v>
      </c>
      <c r="X5" s="6" t="s">
        <v>69</v>
      </c>
      <c r="Y5" s="8" t="n">
        <v>41548</v>
      </c>
    </row>
    <row r="6" customFormat="false" ht="15" hidden="false" customHeight="false" outlineLevel="0" collapsed="false">
      <c r="A6" s="5" t="n">
        <f aca="false">RANK(G6,$G$2:$G$1311)</f>
        <v>5</v>
      </c>
      <c r="B6" s="6" t="str">
        <f aca="false">IF(G6&gt;=Parâmetros!$B$4,"A",IF(G6&gt;=Parâmetros!$B$5,"B","C"))</f>
        <v>A</v>
      </c>
      <c r="C6" s="6" t="s">
        <v>70</v>
      </c>
      <c r="D6" s="6" t="s">
        <v>49</v>
      </c>
      <c r="E6" s="6" t="s">
        <v>50</v>
      </c>
      <c r="F6" s="6" t="s">
        <v>51</v>
      </c>
      <c r="G6" s="7" t="n">
        <f aca="false">J6*S6</f>
        <v>5031.38524822695</v>
      </c>
      <c r="H6" s="7" t="n">
        <f aca="false">I6*Parâmetros!$B$6/100*S6</f>
        <v>245.448548733536</v>
      </c>
      <c r="I6" s="8" t="n">
        <v>34046</v>
      </c>
      <c r="J6" s="8" t="n">
        <v>6979</v>
      </c>
      <c r="K6" s="9" t="n">
        <f aca="false">J6/I6</f>
        <v>0.204987370028785</v>
      </c>
      <c r="L6" s="10" t="n">
        <v>0.207</v>
      </c>
      <c r="M6" s="6" t="str">
        <f aca="false">IF(K6&gt;L6,"sim","não")</f>
        <v>não</v>
      </c>
      <c r="N6" s="11" t="n">
        <v>-0.78</v>
      </c>
      <c r="O6" s="8" t="n">
        <v>21232</v>
      </c>
      <c r="P6" s="8" t="n">
        <v>3443</v>
      </c>
      <c r="Q6" s="9" t="n">
        <f aca="false">O6/(O6+P6)</f>
        <v>0.860466058763931</v>
      </c>
      <c r="R6" s="10" t="n">
        <v>0.865</v>
      </c>
      <c r="S6" s="12" t="n">
        <f aca="false">2*Q6-1</f>
        <v>0.720932117527862</v>
      </c>
      <c r="T6" s="10" t="n">
        <v>0.087</v>
      </c>
      <c r="U6" s="6" t="s">
        <v>71</v>
      </c>
      <c r="V6" s="6" t="s">
        <v>72</v>
      </c>
      <c r="W6" s="6" t="s">
        <v>54</v>
      </c>
      <c r="X6" s="6" t="s">
        <v>73</v>
      </c>
      <c r="Y6" s="8" t="n">
        <v>40958</v>
      </c>
    </row>
    <row r="7" customFormat="false" ht="15" hidden="false" customHeight="false" outlineLevel="0" collapsed="false">
      <c r="A7" s="5" t="n">
        <f aca="false">RANK(G7,$G$2:$G$1311)</f>
        <v>6</v>
      </c>
      <c r="B7" s="6" t="str">
        <f aca="false">IF(G7&gt;=Parâmetros!$B$4,"A",IF(G7&gt;=Parâmetros!$B$5,"B","C"))</f>
        <v>A</v>
      </c>
      <c r="C7" s="6" t="s">
        <v>74</v>
      </c>
      <c r="D7" s="6" t="s">
        <v>75</v>
      </c>
      <c r="E7" s="6" t="s">
        <v>50</v>
      </c>
      <c r="F7" s="6" t="s">
        <v>76</v>
      </c>
      <c r="G7" s="7" t="n">
        <f aca="false">J7*S7</f>
        <v>5003.7021363174</v>
      </c>
      <c r="H7" s="7" t="n">
        <f aca="false">I7*Parâmetros!$B$6/100*S7</f>
        <v>226.094175381485</v>
      </c>
      <c r="I7" s="8" t="n">
        <v>34612</v>
      </c>
      <c r="J7" s="8" t="n">
        <v>7660</v>
      </c>
      <c r="K7" s="9" t="n">
        <f aca="false">J7/I7</f>
        <v>0.221310528140529</v>
      </c>
      <c r="L7" s="10" t="n">
        <v>0.226</v>
      </c>
      <c r="M7" s="6" t="str">
        <f aca="false">IF(K7&gt;L7,"sim","não")</f>
        <v>não</v>
      </c>
      <c r="N7" s="11" t="n">
        <v>0.46</v>
      </c>
      <c r="O7" s="8" t="n">
        <v>20314</v>
      </c>
      <c r="P7" s="8" t="n">
        <v>4261</v>
      </c>
      <c r="Q7" s="9" t="n">
        <f aca="false">O7/(O7+P7)</f>
        <v>0.826612410986775</v>
      </c>
      <c r="R7" s="10" t="n">
        <v>0.877</v>
      </c>
      <c r="S7" s="12" t="n">
        <f aca="false">2*Q7-1</f>
        <v>0.65322482197355</v>
      </c>
      <c r="T7" s="10" t="n">
        <v>0.133</v>
      </c>
      <c r="U7" s="6" t="s">
        <v>77</v>
      </c>
      <c r="V7" s="6" t="s">
        <v>59</v>
      </c>
      <c r="W7" s="6" t="s">
        <v>54</v>
      </c>
      <c r="X7" s="6" t="s">
        <v>78</v>
      </c>
      <c r="Y7" s="8" t="n">
        <v>40187</v>
      </c>
    </row>
    <row r="8" customFormat="false" ht="15" hidden="false" customHeight="false" outlineLevel="0" collapsed="false">
      <c r="A8" s="5" t="n">
        <f aca="false">RANK(G8,$G$2:$G$1311)</f>
        <v>7</v>
      </c>
      <c r="B8" s="6" t="str">
        <f aca="false">IF(G8&gt;=Parâmetros!$B$4,"A",IF(G8&gt;=Parâmetros!$B$5,"B","C"))</f>
        <v>A</v>
      </c>
      <c r="C8" s="6" t="s">
        <v>79</v>
      </c>
      <c r="D8" s="6" t="s">
        <v>66</v>
      </c>
      <c r="E8" s="6" t="s">
        <v>50</v>
      </c>
      <c r="F8" s="6" t="s">
        <v>80</v>
      </c>
      <c r="G8" s="7" t="n">
        <f aca="false">J8*S8</f>
        <v>4818.05792163543</v>
      </c>
      <c r="H8" s="7" t="n">
        <f aca="false">I8*Parâmetros!$B$6/100*S8</f>
        <v>203.652425407642</v>
      </c>
      <c r="I8" s="8" t="n">
        <v>29588</v>
      </c>
      <c r="J8" s="8" t="n">
        <v>7000</v>
      </c>
      <c r="K8" s="9" t="n">
        <f aca="false">J8/I8</f>
        <v>0.236582398269569</v>
      </c>
      <c r="L8" s="10" t="n">
        <v>0.251</v>
      </c>
      <c r="M8" s="6" t="str">
        <f aca="false">IF(K8&gt;L8,"sim","não")</f>
        <v>não</v>
      </c>
      <c r="N8" s="11" t="n">
        <v>-1.22</v>
      </c>
      <c r="O8" s="8" t="n">
        <v>17343</v>
      </c>
      <c r="P8" s="8" t="n">
        <v>3202</v>
      </c>
      <c r="Q8" s="9" t="n">
        <f aca="false">O8/(O8+P8)</f>
        <v>0.844146994402531</v>
      </c>
      <c r="R8" s="10" t="n">
        <v>0.874</v>
      </c>
      <c r="S8" s="12" t="n">
        <f aca="false">2*Q8-1</f>
        <v>0.688293988805062</v>
      </c>
      <c r="T8" s="10" t="n">
        <v>0.121</v>
      </c>
      <c r="U8" s="6" t="s">
        <v>71</v>
      </c>
      <c r="V8" s="6" t="s">
        <v>72</v>
      </c>
      <c r="W8" s="6" t="s">
        <v>54</v>
      </c>
      <c r="X8" s="6" t="s">
        <v>81</v>
      </c>
      <c r="Y8" s="8" t="n">
        <v>37699</v>
      </c>
    </row>
    <row r="9" customFormat="false" ht="15" hidden="false" customHeight="false" outlineLevel="0" collapsed="false">
      <c r="A9" s="5" t="n">
        <f aca="false">RANK(G9,$G$2:$G$1311)</f>
        <v>8</v>
      </c>
      <c r="B9" s="6" t="str">
        <f aca="false">IF(G9&gt;=Parâmetros!$B$4,"A",IF(G9&gt;=Parâmetros!$B$5,"B","C"))</f>
        <v>A</v>
      </c>
      <c r="C9" s="6" t="s">
        <v>82</v>
      </c>
      <c r="D9" s="6" t="s">
        <v>49</v>
      </c>
      <c r="E9" s="6" t="s">
        <v>50</v>
      </c>
      <c r="F9" s="6" t="s">
        <v>51</v>
      </c>
      <c r="G9" s="7" t="n">
        <f aca="false">J9*S9</f>
        <v>4747.27211522358</v>
      </c>
      <c r="H9" s="7" t="n">
        <f aca="false">I9*Parâmetros!$B$6/100*S9</f>
        <v>221.978879919612</v>
      </c>
      <c r="I9" s="8" t="n">
        <v>43098</v>
      </c>
      <c r="J9" s="8" t="n">
        <v>9217</v>
      </c>
      <c r="K9" s="9" t="n">
        <f aca="false">J9/I9</f>
        <v>0.213861432085016</v>
      </c>
      <c r="L9" s="10" t="n">
        <v>0.229</v>
      </c>
      <c r="M9" s="6" t="str">
        <f aca="false">IF(K9&gt;L9,"sim","não")</f>
        <v>não</v>
      </c>
      <c r="N9" s="11" t="n">
        <v>-0.84</v>
      </c>
      <c r="O9" s="8" t="n">
        <v>22616</v>
      </c>
      <c r="P9" s="8" t="n">
        <v>7239</v>
      </c>
      <c r="Q9" s="9" t="n">
        <f aca="false">O9/(O9+P9)</f>
        <v>0.757528052252554</v>
      </c>
      <c r="R9" s="10" t="n">
        <v>0.775</v>
      </c>
      <c r="S9" s="12" t="n">
        <f aca="false">2*Q9-1</f>
        <v>0.515056104505108</v>
      </c>
      <c r="T9" s="10" t="n">
        <v>0.074</v>
      </c>
      <c r="U9" s="6" t="s">
        <v>83</v>
      </c>
      <c r="V9" s="6" t="s">
        <v>53</v>
      </c>
      <c r="W9" s="6" t="s">
        <v>54</v>
      </c>
      <c r="X9" s="6" t="s">
        <v>84</v>
      </c>
      <c r="Y9" s="8" t="n">
        <v>42566</v>
      </c>
    </row>
    <row r="10" customFormat="false" ht="15" hidden="false" customHeight="false" outlineLevel="0" collapsed="false">
      <c r="A10" s="5" t="n">
        <f aca="false">RANK(G10,$G$2:$G$1311)</f>
        <v>9</v>
      </c>
      <c r="B10" s="6" t="str">
        <f aca="false">IF(G10&gt;=Parâmetros!$B$4,"A",IF(G10&gt;=Parâmetros!$B$5,"B","C"))</f>
        <v>A</v>
      </c>
      <c r="C10" s="6" t="s">
        <v>85</v>
      </c>
      <c r="D10" s="6" t="s">
        <v>86</v>
      </c>
      <c r="E10" s="6" t="s">
        <v>50</v>
      </c>
      <c r="F10" s="6" t="s">
        <v>87</v>
      </c>
      <c r="G10" s="7" t="n">
        <f aca="false">J10*S10</f>
        <v>4721.97340692424</v>
      </c>
      <c r="H10" s="7" t="n">
        <f aca="false">I10*Parâmetros!$B$6/100*S10</f>
        <v>208.346228466299</v>
      </c>
      <c r="I10" s="8" t="n">
        <v>33370</v>
      </c>
      <c r="J10" s="8" t="n">
        <v>7563</v>
      </c>
      <c r="K10" s="9" t="n">
        <f aca="false">J10/I10</f>
        <v>0.226640695235241</v>
      </c>
      <c r="L10" s="10" t="n">
        <v>0.229</v>
      </c>
      <c r="M10" s="6" t="str">
        <f aca="false">IF(K10&gt;L10,"sim","não")</f>
        <v>não</v>
      </c>
      <c r="N10" s="11" t="n">
        <v>-0.08</v>
      </c>
      <c r="O10" s="8" t="n">
        <v>19424</v>
      </c>
      <c r="P10" s="8" t="n">
        <v>4492</v>
      </c>
      <c r="Q10" s="9" t="n">
        <f aca="false">O10/(O10+P10)</f>
        <v>0.812175949155377</v>
      </c>
      <c r="R10" s="10" t="n">
        <v>0.82</v>
      </c>
      <c r="S10" s="12" t="n">
        <f aca="false">2*Q10-1</f>
        <v>0.624351898310754</v>
      </c>
      <c r="T10" s="10" t="n">
        <v>0.096</v>
      </c>
      <c r="U10" s="6" t="s">
        <v>52</v>
      </c>
      <c r="V10" s="6" t="s">
        <v>53</v>
      </c>
      <c r="W10" s="6" t="s">
        <v>54</v>
      </c>
      <c r="X10" s="6" t="s">
        <v>88</v>
      </c>
      <c r="Y10" s="8" t="n">
        <v>41658</v>
      </c>
    </row>
    <row r="11" customFormat="false" ht="15" hidden="false" customHeight="false" outlineLevel="0" collapsed="false">
      <c r="A11" s="5" t="n">
        <f aca="false">RANK(G11,$G$2:$G$1311)</f>
        <v>10</v>
      </c>
      <c r="B11" s="6" t="str">
        <f aca="false">IF(G11&gt;=Parâmetros!$B$4,"A",IF(G11&gt;=Parâmetros!$B$5,"B","C"))</f>
        <v>A</v>
      </c>
      <c r="C11" s="6" t="s">
        <v>89</v>
      </c>
      <c r="D11" s="6" t="s">
        <v>49</v>
      </c>
      <c r="E11" s="6" t="s">
        <v>50</v>
      </c>
      <c r="F11" s="6" t="s">
        <v>51</v>
      </c>
      <c r="G11" s="7" t="n">
        <f aca="false">J11*S11</f>
        <v>4695.58294938625</v>
      </c>
      <c r="H11" s="7" t="n">
        <f aca="false">I11*Parâmetros!$B$6/100*S11</f>
        <v>252.234028249538</v>
      </c>
      <c r="I11" s="8" t="n">
        <v>41271</v>
      </c>
      <c r="J11" s="8" t="n">
        <v>7683</v>
      </c>
      <c r="K11" s="9" t="n">
        <f aca="false">J11/I11</f>
        <v>0.186159773206368</v>
      </c>
      <c r="L11" s="10" t="n">
        <v>0.203</v>
      </c>
      <c r="M11" s="6" t="str">
        <f aca="false">IF(K11&gt;L11,"sim","não")</f>
        <v>não</v>
      </c>
      <c r="N11" s="11" t="n">
        <v>-1.47</v>
      </c>
      <c r="O11" s="8" t="n">
        <v>23954</v>
      </c>
      <c r="P11" s="8" t="n">
        <v>5781</v>
      </c>
      <c r="Q11" s="9" t="n">
        <f aca="false">O11/(O11+P11)</f>
        <v>0.805582646712628</v>
      </c>
      <c r="R11" s="10" t="n">
        <v>0.787</v>
      </c>
      <c r="S11" s="12" t="n">
        <f aca="false">2*Q11-1</f>
        <v>0.611165293425257</v>
      </c>
      <c r="T11" s="10" t="n">
        <v>0.087</v>
      </c>
      <c r="U11" s="6" t="s">
        <v>77</v>
      </c>
      <c r="V11" s="6" t="s">
        <v>59</v>
      </c>
      <c r="W11" s="6" t="s">
        <v>54</v>
      </c>
      <c r="X11" s="6" t="s">
        <v>90</v>
      </c>
      <c r="Y11" s="8" t="n">
        <v>48148</v>
      </c>
    </row>
    <row r="12" customFormat="false" ht="15" hidden="false" customHeight="false" outlineLevel="0" collapsed="false">
      <c r="A12" s="5" t="n">
        <f aca="false">RANK(G12,$G$2:$G$1311)</f>
        <v>11</v>
      </c>
      <c r="B12" s="6" t="str">
        <f aca="false">IF(G12&gt;=Parâmetros!$B$4,"A",IF(G12&gt;=Parâmetros!$B$5,"B","C"))</f>
        <v>A</v>
      </c>
      <c r="C12" s="6" t="s">
        <v>91</v>
      </c>
      <c r="D12" s="6" t="s">
        <v>86</v>
      </c>
      <c r="E12" s="6" t="s">
        <v>50</v>
      </c>
      <c r="F12" s="6" t="s">
        <v>92</v>
      </c>
      <c r="G12" s="7" t="n">
        <f aca="false">J12*S12</f>
        <v>4659.58381952548</v>
      </c>
      <c r="H12" s="7" t="n">
        <f aca="false">I12*Parâmetros!$B$6/100*S12</f>
        <v>180.748216369395</v>
      </c>
      <c r="I12" s="8" t="n">
        <v>26013</v>
      </c>
      <c r="J12" s="8" t="n">
        <v>6706</v>
      </c>
      <c r="K12" s="9" t="n">
        <f aca="false">J12/I12</f>
        <v>0.25779417983316</v>
      </c>
      <c r="L12" s="10" t="n">
        <v>0.329</v>
      </c>
      <c r="M12" s="6" t="str">
        <f aca="false">IF(K12&gt;L12,"sim","não")</f>
        <v>não</v>
      </c>
      <c r="N12" s="11" t="n">
        <v>2.79</v>
      </c>
      <c r="O12" s="8" t="n">
        <v>15251</v>
      </c>
      <c r="P12" s="8" t="n">
        <v>2746</v>
      </c>
      <c r="Q12" s="9" t="n">
        <f aca="false">O12/(O12+P12)</f>
        <v>0.847419014280158</v>
      </c>
      <c r="R12" s="10" t="n">
        <v>0.867</v>
      </c>
      <c r="S12" s="12" t="n">
        <f aca="false">2*Q12-1</f>
        <v>0.694838028560316</v>
      </c>
      <c r="T12" s="10" t="n">
        <v>0.089</v>
      </c>
      <c r="U12" s="6" t="s">
        <v>52</v>
      </c>
      <c r="V12" s="6" t="s">
        <v>53</v>
      </c>
      <c r="W12" s="6" t="s">
        <v>54</v>
      </c>
      <c r="X12" s="6" t="s">
        <v>93</v>
      </c>
      <c r="Y12" s="8" t="n">
        <v>32511</v>
      </c>
    </row>
    <row r="13" customFormat="false" ht="15" hidden="false" customHeight="false" outlineLevel="0" collapsed="false">
      <c r="A13" s="5" t="n">
        <f aca="false">RANK(G13,$G$2:$G$1311)</f>
        <v>12</v>
      </c>
      <c r="B13" s="6" t="str">
        <f aca="false">IF(G13&gt;=Parâmetros!$B$4,"A",IF(G13&gt;=Parâmetros!$B$5,"B","C"))</f>
        <v>A</v>
      </c>
      <c r="C13" s="6" t="s">
        <v>94</v>
      </c>
      <c r="D13" s="6" t="s">
        <v>49</v>
      </c>
      <c r="E13" s="6" t="s">
        <v>50</v>
      </c>
      <c r="F13" s="6" t="s">
        <v>95</v>
      </c>
      <c r="G13" s="7" t="n">
        <f aca="false">J13*S13</f>
        <v>4609.98850199255</v>
      </c>
      <c r="H13" s="7" t="n">
        <f aca="false">I13*Parâmetros!$B$6/100*S13</f>
        <v>230.80885738551</v>
      </c>
      <c r="I13" s="8" t="n">
        <v>41771</v>
      </c>
      <c r="J13" s="8" t="n">
        <v>8343</v>
      </c>
      <c r="K13" s="9" t="n">
        <f aca="false">J13/I13</f>
        <v>0.199731871394029</v>
      </c>
      <c r="L13" s="10" t="n">
        <v>0.203</v>
      </c>
      <c r="M13" s="6" t="str">
        <f aca="false">IF(K13&gt;L13,"sim","não")</f>
        <v>não</v>
      </c>
      <c r="N13" s="11"/>
      <c r="O13" s="8" t="n">
        <v>23765</v>
      </c>
      <c r="P13" s="8" t="n">
        <v>6849</v>
      </c>
      <c r="Q13" s="9" t="n">
        <f aca="false">O13/(O13+P13)</f>
        <v>0.776278826680604</v>
      </c>
      <c r="R13" s="10" t="n">
        <v>0.804</v>
      </c>
      <c r="S13" s="12" t="n">
        <f aca="false">2*Q13-1</f>
        <v>0.552557653361207</v>
      </c>
      <c r="T13" s="10" t="n">
        <v>0.119</v>
      </c>
      <c r="U13" s="6" t="s">
        <v>96</v>
      </c>
      <c r="V13" s="6" t="s">
        <v>72</v>
      </c>
      <c r="W13" s="6" t="s">
        <v>54</v>
      </c>
      <c r="X13" s="6" t="s">
        <v>97</v>
      </c>
      <c r="Y13" s="8" t="n">
        <v>48736</v>
      </c>
    </row>
    <row r="14" customFormat="false" ht="15" hidden="false" customHeight="false" outlineLevel="0" collapsed="false">
      <c r="A14" s="5" t="n">
        <f aca="false">RANK(G14,$G$2:$G$1311)</f>
        <v>13</v>
      </c>
      <c r="B14" s="6" t="str">
        <f aca="false">IF(G14&gt;=Parâmetros!$B$4,"A",IF(G14&gt;=Parâmetros!$B$5,"B","C"))</f>
        <v>A</v>
      </c>
      <c r="C14" s="6" t="s">
        <v>98</v>
      </c>
      <c r="D14" s="6" t="s">
        <v>66</v>
      </c>
      <c r="E14" s="6" t="s">
        <v>50</v>
      </c>
      <c r="F14" s="6" t="s">
        <v>99</v>
      </c>
      <c r="G14" s="7" t="n">
        <f aca="false">J14*S14</f>
        <v>4549.10368500757</v>
      </c>
      <c r="H14" s="7" t="n">
        <f aca="false">I14*Parâmetros!$B$6/100*S14</f>
        <v>195.253896012115</v>
      </c>
      <c r="I14" s="8" t="n">
        <v>28341</v>
      </c>
      <c r="J14" s="8" t="n">
        <v>6603</v>
      </c>
      <c r="K14" s="9" t="n">
        <f aca="false">J14/I14</f>
        <v>0.232984016089764</v>
      </c>
      <c r="L14" s="10" t="n">
        <v>0.239</v>
      </c>
      <c r="M14" s="6" t="str">
        <f aca="false">IF(K14&gt;L14,"sim","não")</f>
        <v>não</v>
      </c>
      <c r="N14" s="11" t="n">
        <v>-1.64</v>
      </c>
      <c r="O14" s="8" t="n">
        <v>16729</v>
      </c>
      <c r="P14" s="8" t="n">
        <v>3081</v>
      </c>
      <c r="Q14" s="9" t="n">
        <f aca="false">O14/(O14+P14)</f>
        <v>0.8444724886421</v>
      </c>
      <c r="R14" s="10" t="n">
        <v>0.873</v>
      </c>
      <c r="S14" s="12" t="n">
        <f aca="false">2*Q14-1</f>
        <v>0.6889449772842</v>
      </c>
      <c r="T14" s="10" t="n">
        <v>0.1</v>
      </c>
      <c r="U14" s="6" t="s">
        <v>63</v>
      </c>
      <c r="V14" s="6" t="s">
        <v>59</v>
      </c>
      <c r="W14" s="6" t="s">
        <v>54</v>
      </c>
      <c r="X14" s="6" t="s">
        <v>100</v>
      </c>
      <c r="Y14" s="8" t="n">
        <v>34843</v>
      </c>
    </row>
    <row r="15" customFormat="false" ht="15" hidden="false" customHeight="false" outlineLevel="0" collapsed="false">
      <c r="A15" s="5" t="n">
        <f aca="false">RANK(G15,$G$2:$G$1311)</f>
        <v>14</v>
      </c>
      <c r="B15" s="6" t="str">
        <f aca="false">IF(G15&gt;=Parâmetros!$B$4,"A",IF(G15&gt;=Parâmetros!$B$5,"B","C"))</f>
        <v>A</v>
      </c>
      <c r="C15" s="6" t="s">
        <v>101</v>
      </c>
      <c r="D15" s="6" t="s">
        <v>66</v>
      </c>
      <c r="E15" s="6" t="s">
        <v>50</v>
      </c>
      <c r="F15" s="6" t="s">
        <v>80</v>
      </c>
      <c r="G15" s="7" t="n">
        <f aca="false">J15*S15</f>
        <v>4427.96608767576</v>
      </c>
      <c r="H15" s="7" t="n">
        <f aca="false">I15*Parâmetros!$B$6/100*S15</f>
        <v>187.158005583127</v>
      </c>
      <c r="I15" s="8" t="n">
        <v>27423</v>
      </c>
      <c r="J15" s="8" t="n">
        <v>6488</v>
      </c>
      <c r="K15" s="9" t="n">
        <f aca="false">J15/I15</f>
        <v>0.236589723954345</v>
      </c>
      <c r="L15" s="10" t="n">
        <v>0.26</v>
      </c>
      <c r="M15" s="6" t="str">
        <f aca="false">IF(K15&gt;L15,"sim","não")</f>
        <v>não</v>
      </c>
      <c r="N15" s="11" t="n">
        <v>0.75</v>
      </c>
      <c r="O15" s="8" t="n">
        <v>16273</v>
      </c>
      <c r="P15" s="8" t="n">
        <v>3071</v>
      </c>
      <c r="Q15" s="9" t="n">
        <f aca="false">O15/(O15+P15)</f>
        <v>0.84124276261373</v>
      </c>
      <c r="R15" s="10" t="n">
        <v>0.857</v>
      </c>
      <c r="S15" s="12" t="n">
        <f aca="false">2*Q15-1</f>
        <v>0.682485525227461</v>
      </c>
      <c r="T15" s="10" t="n">
        <v>0.133</v>
      </c>
      <c r="U15" s="6" t="s">
        <v>102</v>
      </c>
      <c r="V15" s="6" t="s">
        <v>72</v>
      </c>
      <c r="W15" s="6" t="s">
        <v>54</v>
      </c>
      <c r="X15" s="6" t="s">
        <v>103</v>
      </c>
      <c r="Y15" s="8" t="n">
        <v>32811</v>
      </c>
    </row>
    <row r="16" customFormat="false" ht="15" hidden="false" customHeight="false" outlineLevel="0" collapsed="false">
      <c r="A16" s="5" t="n">
        <f aca="false">RANK(G16,$G$2:$G$1311)</f>
        <v>15</v>
      </c>
      <c r="B16" s="6" t="str">
        <f aca="false">IF(G16&gt;=Parâmetros!$B$4,"A",IF(G16&gt;=Parâmetros!$B$5,"B","C"))</f>
        <v>A</v>
      </c>
      <c r="C16" s="6" t="s">
        <v>104</v>
      </c>
      <c r="D16" s="6" t="s">
        <v>66</v>
      </c>
      <c r="E16" s="6" t="s">
        <v>50</v>
      </c>
      <c r="F16" s="6" t="s">
        <v>105</v>
      </c>
      <c r="G16" s="7" t="n">
        <f aca="false">J16*S16</f>
        <v>4424.81486863742</v>
      </c>
      <c r="H16" s="7" t="n">
        <f aca="false">I16*Parâmetros!$B$6/100*S16</f>
        <v>183.927437378102</v>
      </c>
      <c r="I16" s="8" t="n">
        <v>38192</v>
      </c>
      <c r="J16" s="8" t="n">
        <v>9188</v>
      </c>
      <c r="K16" s="9" t="n">
        <f aca="false">J16/I16</f>
        <v>0.240573942186845</v>
      </c>
      <c r="L16" s="10" t="n">
        <v>0.241</v>
      </c>
      <c r="M16" s="6" t="str">
        <f aca="false">IF(K16&gt;L16,"sim","não")</f>
        <v>não</v>
      </c>
      <c r="N16" s="11" t="n">
        <v>-0.63</v>
      </c>
      <c r="O16" s="8" t="n">
        <v>19371</v>
      </c>
      <c r="P16" s="8" t="n">
        <v>6778</v>
      </c>
      <c r="Q16" s="9" t="n">
        <f aca="false">O16/(O16+P16)</f>
        <v>0.740793146965467</v>
      </c>
      <c r="R16" s="10" t="n">
        <v>0.754</v>
      </c>
      <c r="S16" s="12" t="n">
        <f aca="false">2*Q16-1</f>
        <v>0.481586293930934</v>
      </c>
      <c r="T16" s="10" t="n">
        <v>0.128</v>
      </c>
      <c r="U16" s="6" t="s">
        <v>96</v>
      </c>
      <c r="V16" s="6" t="s">
        <v>72</v>
      </c>
      <c r="W16" s="6" t="s">
        <v>54</v>
      </c>
      <c r="X16" s="6" t="s">
        <v>106</v>
      </c>
      <c r="Y16" s="8" t="n">
        <v>49449</v>
      </c>
    </row>
    <row r="17" customFormat="false" ht="15" hidden="false" customHeight="false" outlineLevel="0" collapsed="false">
      <c r="A17" s="5" t="n">
        <f aca="false">RANK(G17,$G$2:$G$1311)</f>
        <v>16</v>
      </c>
      <c r="B17" s="6" t="str">
        <f aca="false">IF(G17&gt;=Parâmetros!$B$4,"A",IF(G17&gt;=Parâmetros!$B$5,"B","C"))</f>
        <v>A</v>
      </c>
      <c r="C17" s="6" t="s">
        <v>107</v>
      </c>
      <c r="D17" s="6" t="s">
        <v>86</v>
      </c>
      <c r="E17" s="6" t="s">
        <v>50</v>
      </c>
      <c r="F17" s="6" t="s">
        <v>108</v>
      </c>
      <c r="G17" s="7" t="n">
        <f aca="false">J17*S17</f>
        <v>4402.01211271197</v>
      </c>
      <c r="H17" s="7" t="n">
        <f aca="false">I17*Parâmetros!$B$6/100*S17</f>
        <v>214.926414637256</v>
      </c>
      <c r="I17" s="8" t="n">
        <v>32649</v>
      </c>
      <c r="J17" s="8" t="n">
        <v>6687</v>
      </c>
      <c r="K17" s="9" t="n">
        <f aca="false">J17/I17</f>
        <v>0.204814848846825</v>
      </c>
      <c r="L17" s="10" t="n">
        <v>0.289</v>
      </c>
      <c r="M17" s="6" t="str">
        <f aca="false">IF(K17&gt;L17,"sim","não")</f>
        <v>não</v>
      </c>
      <c r="N17" s="11" t="n">
        <v>0.85</v>
      </c>
      <c r="O17" s="8" t="n">
        <v>19509</v>
      </c>
      <c r="P17" s="8" t="n">
        <v>4020</v>
      </c>
      <c r="Q17" s="9" t="n">
        <f aca="false">O17/(O17+P17)</f>
        <v>0.829147010072676</v>
      </c>
      <c r="R17" s="10" t="n">
        <v>0.843</v>
      </c>
      <c r="S17" s="12" t="n">
        <f aca="false">2*Q17-1</f>
        <v>0.658294020145353</v>
      </c>
      <c r="T17" s="10" t="n">
        <v>0.093</v>
      </c>
      <c r="U17" s="6" t="s">
        <v>58</v>
      </c>
      <c r="V17" s="6" t="s">
        <v>59</v>
      </c>
      <c r="W17" s="6" t="s">
        <v>54</v>
      </c>
      <c r="X17" s="6" t="s">
        <v>109</v>
      </c>
      <c r="Y17" s="8" t="n">
        <v>39052</v>
      </c>
    </row>
    <row r="18" customFormat="false" ht="15" hidden="false" customHeight="false" outlineLevel="0" collapsed="false">
      <c r="A18" s="5" t="n">
        <f aca="false">RANK(G18,$G$2:$G$1311)</f>
        <v>17</v>
      </c>
      <c r="B18" s="6" t="str">
        <f aca="false">IF(G18&gt;=Parâmetros!$B$4,"A",IF(G18&gt;=Parâmetros!$B$5,"B","C"))</f>
        <v>A</v>
      </c>
      <c r="C18" s="6" t="s">
        <v>110</v>
      </c>
      <c r="D18" s="6" t="s">
        <v>66</v>
      </c>
      <c r="E18" s="6" t="s">
        <v>50</v>
      </c>
      <c r="F18" s="6" t="s">
        <v>111</v>
      </c>
      <c r="G18" s="7" t="n">
        <f aca="false">J18*S18</f>
        <v>4287.46889952153</v>
      </c>
      <c r="H18" s="7" t="n">
        <f aca="false">I18*Parâmetros!$B$6/100*S18</f>
        <v>197.006054806438</v>
      </c>
      <c r="I18" s="8" t="n">
        <v>29164</v>
      </c>
      <c r="J18" s="8" t="n">
        <v>6347</v>
      </c>
      <c r="K18" s="9" t="n">
        <f aca="false">J18/I18</f>
        <v>0.21763132629269</v>
      </c>
      <c r="L18" s="10" t="n">
        <v>0.228</v>
      </c>
      <c r="M18" s="6" t="str">
        <f aca="false">IF(K18&gt;L18,"sim","não")</f>
        <v>não</v>
      </c>
      <c r="N18" s="11" t="n">
        <v>-2</v>
      </c>
      <c r="O18" s="8" t="n">
        <v>17334</v>
      </c>
      <c r="P18" s="8" t="n">
        <v>3357</v>
      </c>
      <c r="Q18" s="9" t="n">
        <f aca="false">O18/(O18+P18)</f>
        <v>0.837755545889517</v>
      </c>
      <c r="R18" s="10" t="n">
        <v>0.873</v>
      </c>
      <c r="S18" s="12" t="n">
        <f aca="false">2*Q18-1</f>
        <v>0.675511091779034</v>
      </c>
      <c r="T18" s="10" t="n">
        <v>0.103</v>
      </c>
      <c r="U18" s="6" t="s">
        <v>102</v>
      </c>
      <c r="V18" s="6" t="s">
        <v>72</v>
      </c>
      <c r="W18" s="6" t="s">
        <v>54</v>
      </c>
      <c r="X18" s="6" t="s">
        <v>112</v>
      </c>
      <c r="Y18" s="8" t="n">
        <v>31843</v>
      </c>
    </row>
    <row r="19" customFormat="false" ht="15" hidden="false" customHeight="false" outlineLevel="0" collapsed="false">
      <c r="A19" s="5" t="n">
        <f aca="false">RANK(G19,$G$2:$G$1311)</f>
        <v>18</v>
      </c>
      <c r="B19" s="6" t="str">
        <f aca="false">IF(G19&gt;=Parâmetros!$B$4,"A",IF(G19&gt;=Parâmetros!$B$5,"B","C"))</f>
        <v>A</v>
      </c>
      <c r="C19" s="6" t="s">
        <v>113</v>
      </c>
      <c r="D19" s="6" t="s">
        <v>86</v>
      </c>
      <c r="E19" s="6" t="s">
        <v>50</v>
      </c>
      <c r="F19" s="6" t="s">
        <v>114</v>
      </c>
      <c r="G19" s="7" t="n">
        <f aca="false">J19*S19</f>
        <v>4262.2719596447</v>
      </c>
      <c r="H19" s="7" t="n">
        <f aca="false">I19*Parâmetros!$B$6/100*S19</f>
        <v>178.361570347626</v>
      </c>
      <c r="I19" s="8" t="n">
        <v>26242</v>
      </c>
      <c r="J19" s="8" t="n">
        <v>6271</v>
      </c>
      <c r="K19" s="9" t="n">
        <f aca="false">J19/I19</f>
        <v>0.238968066458349</v>
      </c>
      <c r="L19" s="10" t="n">
        <v>0.313</v>
      </c>
      <c r="M19" s="6" t="str">
        <f aca="false">IF(K19&gt;L19,"sim","não")</f>
        <v>não</v>
      </c>
      <c r="N19" s="11" t="n">
        <v>-0.11</v>
      </c>
      <c r="O19" s="8" t="n">
        <v>15317</v>
      </c>
      <c r="P19" s="8" t="n">
        <v>2921</v>
      </c>
      <c r="Q19" s="9" t="n">
        <f aca="false">O19/(O19+P19)</f>
        <v>0.839839894725299</v>
      </c>
      <c r="R19" s="10" t="n">
        <v>0.87</v>
      </c>
      <c r="S19" s="12" t="n">
        <f aca="false">2*Q19-1</f>
        <v>0.679679789450598</v>
      </c>
      <c r="T19" s="10" t="n">
        <v>0.105</v>
      </c>
      <c r="U19" s="6" t="s">
        <v>102</v>
      </c>
      <c r="V19" s="6" t="s">
        <v>72</v>
      </c>
      <c r="W19" s="6" t="s">
        <v>54</v>
      </c>
      <c r="X19" s="6" t="s">
        <v>115</v>
      </c>
      <c r="Y19" s="8" t="n">
        <v>31250</v>
      </c>
    </row>
    <row r="20" customFormat="false" ht="15" hidden="false" customHeight="false" outlineLevel="0" collapsed="false">
      <c r="A20" s="5" t="n">
        <f aca="false">RANK(G20,$G$2:$G$1311)</f>
        <v>19</v>
      </c>
      <c r="B20" s="6" t="str">
        <f aca="false">IF(G20&gt;=Parâmetros!$B$4,"A",IF(G20&gt;=Parâmetros!$B$5,"B","C"))</f>
        <v>A</v>
      </c>
      <c r="C20" s="6" t="s">
        <v>116</v>
      </c>
      <c r="D20" s="6" t="s">
        <v>86</v>
      </c>
      <c r="E20" s="6" t="s">
        <v>50</v>
      </c>
      <c r="F20" s="6" t="s">
        <v>117</v>
      </c>
      <c r="G20" s="7" t="n">
        <f aca="false">J20*S20</f>
        <v>4230.3617819109</v>
      </c>
      <c r="H20" s="7" t="n">
        <f aca="false">I20*Parâmetros!$B$6/100*S20</f>
        <v>161.893328333583</v>
      </c>
      <c r="I20" s="8" t="n">
        <v>29322</v>
      </c>
      <c r="J20" s="8" t="n">
        <v>7662</v>
      </c>
      <c r="K20" s="9" t="n">
        <f aca="false">J20/I20</f>
        <v>0.261305504399427</v>
      </c>
      <c r="L20" s="10" t="n">
        <v>0.267</v>
      </c>
      <c r="M20" s="6" t="str">
        <f aca="false">IF(K20&gt;L20,"sim","não")</f>
        <v>não</v>
      </c>
      <c r="N20" s="11" t="n">
        <v>2.3</v>
      </c>
      <c r="O20" s="8" t="n">
        <v>15522</v>
      </c>
      <c r="P20" s="8" t="n">
        <v>4479</v>
      </c>
      <c r="Q20" s="9" t="n">
        <f aca="false">O20/(O20+P20)</f>
        <v>0.776061196940153</v>
      </c>
      <c r="R20" s="10" t="n">
        <v>0.809</v>
      </c>
      <c r="S20" s="12" t="n">
        <f aca="false">2*Q20-1</f>
        <v>0.552122393880306</v>
      </c>
      <c r="T20" s="10" t="n">
        <v>0.101</v>
      </c>
      <c r="U20" s="6" t="s">
        <v>96</v>
      </c>
      <c r="V20" s="6" t="s">
        <v>72</v>
      </c>
      <c r="W20" s="6" t="s">
        <v>54</v>
      </c>
      <c r="X20" s="6" t="s">
        <v>118</v>
      </c>
      <c r="Y20" s="8" t="n">
        <v>46395</v>
      </c>
    </row>
    <row r="21" customFormat="false" ht="15" hidden="false" customHeight="false" outlineLevel="0" collapsed="false">
      <c r="A21" s="5" t="n">
        <f aca="false">RANK(G21,$G$2:$G$1311)</f>
        <v>20</v>
      </c>
      <c r="B21" s="6" t="str">
        <f aca="false">IF(G21&gt;=Parâmetros!$B$4,"A",IF(G21&gt;=Parâmetros!$B$5,"B","C"))</f>
        <v>A</v>
      </c>
      <c r="C21" s="6" t="s">
        <v>119</v>
      </c>
      <c r="D21" s="6" t="s">
        <v>66</v>
      </c>
      <c r="E21" s="6" t="s">
        <v>50</v>
      </c>
      <c r="F21" s="6" t="s">
        <v>67</v>
      </c>
      <c r="G21" s="7" t="n">
        <f aca="false">J21*S21</f>
        <v>4222.84408163265</v>
      </c>
      <c r="H21" s="7" t="n">
        <f aca="false">I21*Parâmetros!$B$6/100*S21</f>
        <v>198.045015510204</v>
      </c>
      <c r="I21" s="8" t="n">
        <v>34189</v>
      </c>
      <c r="J21" s="8" t="n">
        <v>7290</v>
      </c>
      <c r="K21" s="9" t="n">
        <f aca="false">J21/I21</f>
        <v>0.213226476352043</v>
      </c>
      <c r="L21" s="10" t="n">
        <v>0.301</v>
      </c>
      <c r="M21" s="6" t="str">
        <f aca="false">IF(K21&gt;L21,"sim","não")</f>
        <v>não</v>
      </c>
      <c r="N21" s="11" t="n">
        <v>-0.43</v>
      </c>
      <c r="O21" s="8" t="n">
        <v>19346</v>
      </c>
      <c r="P21" s="8" t="n">
        <v>5154</v>
      </c>
      <c r="Q21" s="9" t="n">
        <f aca="false">O21/(O21+P21)</f>
        <v>0.789632653061225</v>
      </c>
      <c r="R21" s="10" t="n">
        <v>0.801</v>
      </c>
      <c r="S21" s="12" t="n">
        <f aca="false">2*Q21-1</f>
        <v>0.579265306122449</v>
      </c>
      <c r="T21" s="10" t="n">
        <v>0.122</v>
      </c>
      <c r="U21" s="6" t="s">
        <v>120</v>
      </c>
      <c r="V21" s="6" t="s">
        <v>59</v>
      </c>
      <c r="W21" s="6" t="s">
        <v>54</v>
      </c>
      <c r="X21" s="6" t="s">
        <v>121</v>
      </c>
      <c r="Y21" s="8" t="n">
        <v>44294</v>
      </c>
    </row>
    <row r="22" customFormat="false" ht="15" hidden="false" customHeight="false" outlineLevel="0" collapsed="false">
      <c r="A22" s="5" t="n">
        <f aca="false">RANK(G22,$G$2:$G$1311)</f>
        <v>21</v>
      </c>
      <c r="B22" s="6" t="str">
        <f aca="false">IF(G22&gt;=Parâmetros!$B$4,"A",IF(G22&gt;=Parâmetros!$B$5,"B","C"))</f>
        <v>A</v>
      </c>
      <c r="C22" s="6" t="s">
        <v>122</v>
      </c>
      <c r="D22" s="6" t="s">
        <v>123</v>
      </c>
      <c r="E22" s="6" t="s">
        <v>50</v>
      </c>
      <c r="F22" s="6" t="s">
        <v>124</v>
      </c>
      <c r="G22" s="7" t="n">
        <f aca="false">J22*S22</f>
        <v>4176.14057507987</v>
      </c>
      <c r="H22" s="7" t="n">
        <f aca="false">I22*Parâmetros!$B$6/100*S22</f>
        <v>180.534062072113</v>
      </c>
      <c r="I22" s="8" t="n">
        <v>27719</v>
      </c>
      <c r="J22" s="8" t="n">
        <v>6412</v>
      </c>
      <c r="K22" s="9" t="n">
        <f aca="false">J22/I22</f>
        <v>0.231321476243732</v>
      </c>
      <c r="L22" s="10" t="n">
        <v>0.243</v>
      </c>
      <c r="M22" s="6" t="str">
        <f aca="false">IF(K22&gt;L22,"sim","não")</f>
        <v>não</v>
      </c>
      <c r="N22" s="11" t="n">
        <v>1.47</v>
      </c>
      <c r="O22" s="8" t="n">
        <v>16281</v>
      </c>
      <c r="P22" s="8" t="n">
        <v>3438</v>
      </c>
      <c r="Q22" s="9" t="n">
        <f aca="false">O22/(O22+P22)</f>
        <v>0.825650387950707</v>
      </c>
      <c r="R22" s="10" t="n">
        <v>0.836</v>
      </c>
      <c r="S22" s="12" t="n">
        <f aca="false">2*Q22-1</f>
        <v>0.651300775901415</v>
      </c>
      <c r="T22" s="10" t="n">
        <v>0.119</v>
      </c>
      <c r="U22" s="6" t="s">
        <v>96</v>
      </c>
      <c r="V22" s="6" t="s">
        <v>72</v>
      </c>
      <c r="W22" s="6" t="s">
        <v>54</v>
      </c>
      <c r="X22" s="6" t="s">
        <v>125</v>
      </c>
      <c r="Y22" s="8" t="n">
        <v>32150</v>
      </c>
    </row>
    <row r="23" customFormat="false" ht="15" hidden="false" customHeight="false" outlineLevel="0" collapsed="false">
      <c r="A23" s="5" t="n">
        <f aca="false">RANK(G23,$G$2:$G$1311)</f>
        <v>22</v>
      </c>
      <c r="B23" s="6" t="str">
        <f aca="false">IF(G23&gt;=Parâmetros!$B$4,"A",IF(G23&gt;=Parâmetros!$B$5,"B","C"))</f>
        <v>A</v>
      </c>
      <c r="C23" s="6" t="s">
        <v>126</v>
      </c>
      <c r="D23" s="6" t="s">
        <v>49</v>
      </c>
      <c r="E23" s="6" t="s">
        <v>50</v>
      </c>
      <c r="F23" s="6" t="s">
        <v>127</v>
      </c>
      <c r="G23" s="7" t="n">
        <f aca="false">J23*S23</f>
        <v>4146.09329533523</v>
      </c>
      <c r="H23" s="7" t="n">
        <f aca="false">I23*Parâmetros!$B$6/100*S23</f>
        <v>203.317504124794</v>
      </c>
      <c r="I23" s="8" t="n">
        <v>36715</v>
      </c>
      <c r="J23" s="8" t="n">
        <v>7487</v>
      </c>
      <c r="K23" s="9" t="n">
        <f aca="false">J23/I23</f>
        <v>0.203922102682827</v>
      </c>
      <c r="L23" s="10" t="n">
        <v>0.182</v>
      </c>
      <c r="M23" s="6" t="str">
        <f aca="false">IF(K23&gt;L23,"sim","não")</f>
        <v>sim</v>
      </c>
      <c r="N23" s="11" t="n">
        <v>-0.3</v>
      </c>
      <c r="O23" s="8" t="n">
        <v>20718</v>
      </c>
      <c r="P23" s="8" t="n">
        <v>5950</v>
      </c>
      <c r="Q23" s="9" t="n">
        <f aca="false">O23/(O23+P23)</f>
        <v>0.776886155692215</v>
      </c>
      <c r="R23" s="10" t="n">
        <v>0.778</v>
      </c>
      <c r="S23" s="12" t="n">
        <f aca="false">2*Q23-1</f>
        <v>0.553772311384431</v>
      </c>
      <c r="T23" s="10" t="n">
        <v>0.105</v>
      </c>
      <c r="U23" s="6" t="s">
        <v>96</v>
      </c>
      <c r="V23" s="6" t="s">
        <v>72</v>
      </c>
      <c r="W23" s="6" t="s">
        <v>54</v>
      </c>
      <c r="X23" s="6" t="s">
        <v>128</v>
      </c>
      <c r="Y23" s="8" t="n">
        <v>42529</v>
      </c>
    </row>
    <row r="24" customFormat="false" ht="15" hidden="false" customHeight="false" outlineLevel="0" collapsed="false">
      <c r="A24" s="5" t="n">
        <f aca="false">RANK(G24,$G$2:$G$1311)</f>
        <v>23</v>
      </c>
      <c r="B24" s="6" t="str">
        <f aca="false">IF(G24&gt;=Parâmetros!$B$4,"A",IF(G24&gt;=Parâmetros!$B$5,"B","C"))</f>
        <v>A</v>
      </c>
      <c r="C24" s="6" t="s">
        <v>129</v>
      </c>
      <c r="D24" s="6" t="s">
        <v>66</v>
      </c>
      <c r="E24" s="6" t="s">
        <v>50</v>
      </c>
      <c r="F24" s="6" t="s">
        <v>67</v>
      </c>
      <c r="G24" s="7" t="n">
        <f aca="false">J24*S24</f>
        <v>4133.5871805732</v>
      </c>
      <c r="H24" s="7" t="n">
        <f aca="false">I24*Parâmetros!$B$6/100*S24</f>
        <v>163.846269942115</v>
      </c>
      <c r="I24" s="8" t="n">
        <v>20683</v>
      </c>
      <c r="J24" s="8" t="n">
        <v>5218</v>
      </c>
      <c r="K24" s="9" t="n">
        <f aca="false">J24/I24</f>
        <v>0.252284484842624</v>
      </c>
      <c r="L24" s="10" t="n">
        <v>0.264</v>
      </c>
      <c r="M24" s="6" t="str">
        <f aca="false">IF(K24&gt;L24,"sim","não")</f>
        <v>não</v>
      </c>
      <c r="N24" s="11" t="n">
        <v>-0.63</v>
      </c>
      <c r="O24" s="8" t="n">
        <v>12694</v>
      </c>
      <c r="P24" s="8" t="n">
        <v>1472</v>
      </c>
      <c r="Q24" s="9" t="n">
        <f aca="false">O24/(O24+P24)</f>
        <v>0.896089227728364</v>
      </c>
      <c r="R24" s="10" t="n">
        <v>0.908</v>
      </c>
      <c r="S24" s="12" t="n">
        <f aca="false">2*Q24-1</f>
        <v>0.792178455456727</v>
      </c>
      <c r="T24" s="10" t="n">
        <v>0.128</v>
      </c>
      <c r="U24" s="6" t="s">
        <v>68</v>
      </c>
      <c r="V24" s="6" t="s">
        <v>53</v>
      </c>
      <c r="W24" s="6" t="s">
        <v>54</v>
      </c>
      <c r="X24" s="6" t="s">
        <v>130</v>
      </c>
      <c r="Y24" s="8" t="n">
        <v>28827</v>
      </c>
    </row>
    <row r="25" customFormat="false" ht="15" hidden="false" customHeight="false" outlineLevel="0" collapsed="false">
      <c r="A25" s="5" t="n">
        <f aca="false">RANK(G25,$G$2:$G$1311)</f>
        <v>24</v>
      </c>
      <c r="B25" s="6" t="str">
        <f aca="false">IF(G25&gt;=Parâmetros!$B$4,"A",IF(G25&gt;=Parâmetros!$B$5,"B","C"))</f>
        <v>A</v>
      </c>
      <c r="C25" s="6" t="s">
        <v>131</v>
      </c>
      <c r="D25" s="6" t="s">
        <v>49</v>
      </c>
      <c r="E25" s="6" t="s">
        <v>50</v>
      </c>
      <c r="F25" s="6" t="s">
        <v>132</v>
      </c>
      <c r="G25" s="7" t="n">
        <f aca="false">J25*S25</f>
        <v>3979.60957642726</v>
      </c>
      <c r="H25" s="7" t="n">
        <f aca="false">I25*Parâmetros!$B$6/100*S25</f>
        <v>167.787489257213</v>
      </c>
      <c r="I25" s="8" t="n">
        <v>31166</v>
      </c>
      <c r="J25" s="8" t="n">
        <v>7392</v>
      </c>
      <c r="K25" s="9" t="n">
        <f aca="false">J25/I25</f>
        <v>0.237181543990246</v>
      </c>
      <c r="L25" s="10" t="n">
        <v>0.281</v>
      </c>
      <c r="M25" s="6" t="str">
        <f aca="false">IF(K25&gt;L25,"sim","não")</f>
        <v>não</v>
      </c>
      <c r="N25" s="11" t="n">
        <v>0.08</v>
      </c>
      <c r="O25" s="8" t="n">
        <v>16289</v>
      </c>
      <c r="P25" s="8" t="n">
        <v>4888</v>
      </c>
      <c r="Q25" s="9" t="n">
        <f aca="false">O25/(O25+P25)</f>
        <v>0.769183548189073</v>
      </c>
      <c r="R25" s="10" t="n">
        <v>0.795</v>
      </c>
      <c r="S25" s="12" t="n">
        <f aca="false">2*Q25-1</f>
        <v>0.538367096378146</v>
      </c>
      <c r="T25" s="10" t="n">
        <v>0.082</v>
      </c>
      <c r="U25" s="6" t="s">
        <v>133</v>
      </c>
      <c r="V25" s="6" t="s">
        <v>72</v>
      </c>
      <c r="W25" s="6" t="s">
        <v>54</v>
      </c>
      <c r="X25" s="6" t="s">
        <v>134</v>
      </c>
      <c r="Y25" s="8" t="n">
        <v>38098</v>
      </c>
    </row>
    <row r="26" customFormat="false" ht="15" hidden="false" customHeight="false" outlineLevel="0" collapsed="false">
      <c r="A26" s="5" t="n">
        <f aca="false">RANK(G26,$G$2:$G$1311)</f>
        <v>25</v>
      </c>
      <c r="B26" s="6" t="str">
        <f aca="false">IF(G26&gt;=Parâmetros!$B$4,"A",IF(G26&gt;=Parâmetros!$B$5,"B","C"))</f>
        <v>A</v>
      </c>
      <c r="C26" s="6" t="s">
        <v>135</v>
      </c>
      <c r="D26" s="6" t="s">
        <v>123</v>
      </c>
      <c r="E26" s="6" t="s">
        <v>50</v>
      </c>
      <c r="F26" s="6" t="s">
        <v>136</v>
      </c>
      <c r="G26" s="7" t="n">
        <f aca="false">J26*S26</f>
        <v>3978.5619209451</v>
      </c>
      <c r="H26" s="7" t="n">
        <f aca="false">I26*Parâmetros!$B$6/100*S26</f>
        <v>170.395365133309</v>
      </c>
      <c r="I26" s="8" t="n">
        <v>35312</v>
      </c>
      <c r="J26" s="8" t="n">
        <v>8245</v>
      </c>
      <c r="K26" s="9" t="n">
        <f aca="false">J26/I26</f>
        <v>0.233490031717263</v>
      </c>
      <c r="L26" s="10" t="n">
        <v>0.238</v>
      </c>
      <c r="M26" s="6" t="str">
        <f aca="false">IF(K26&gt;L26,"sim","não")</f>
        <v>não</v>
      </c>
      <c r="N26" s="11" t="n">
        <v>-0.2</v>
      </c>
      <c r="O26" s="8" t="n">
        <v>18322</v>
      </c>
      <c r="P26" s="8" t="n">
        <v>6395</v>
      </c>
      <c r="Q26" s="9" t="n">
        <f aca="false">O26/(O26+P26)</f>
        <v>0.741271189869321</v>
      </c>
      <c r="R26" s="10" t="n">
        <v>0.767</v>
      </c>
      <c r="S26" s="12" t="n">
        <f aca="false">2*Q26-1</f>
        <v>0.482542379738641</v>
      </c>
      <c r="T26" s="10" t="n">
        <v>0.144</v>
      </c>
      <c r="U26" s="6" t="s">
        <v>96</v>
      </c>
      <c r="V26" s="6" t="s">
        <v>72</v>
      </c>
      <c r="W26" s="6" t="s">
        <v>54</v>
      </c>
      <c r="X26" s="6" t="s">
        <v>137</v>
      </c>
      <c r="Y26" s="8" t="n">
        <v>37894</v>
      </c>
    </row>
    <row r="27" customFormat="false" ht="15" hidden="false" customHeight="false" outlineLevel="0" collapsed="false">
      <c r="A27" s="5" t="n">
        <f aca="false">RANK(G27,$G$2:$G$1311)</f>
        <v>26</v>
      </c>
      <c r="B27" s="6" t="str">
        <f aca="false">IF(G27&gt;=Parâmetros!$B$4,"A",IF(G27&gt;=Parâmetros!$B$5,"B","C"))</f>
        <v>A</v>
      </c>
      <c r="C27" s="6" t="s">
        <v>138</v>
      </c>
      <c r="D27" s="6" t="s">
        <v>66</v>
      </c>
      <c r="E27" s="6" t="s">
        <v>50</v>
      </c>
      <c r="F27" s="6" t="s">
        <v>80</v>
      </c>
      <c r="G27" s="7" t="n">
        <f aca="false">J27*S27</f>
        <v>3969.89558232932</v>
      </c>
      <c r="H27" s="7" t="n">
        <f aca="false">I27*Parâmetros!$B$6/100*S27</f>
        <v>164.118714859438</v>
      </c>
      <c r="I27" s="8" t="n">
        <v>21737</v>
      </c>
      <c r="J27" s="8" t="n">
        <v>5258</v>
      </c>
      <c r="K27" s="9" t="n">
        <f aca="false">J27/I27</f>
        <v>0.241891705387128</v>
      </c>
      <c r="L27" s="10" t="n">
        <v>0.261</v>
      </c>
      <c r="M27" s="6" t="str">
        <f aca="false">IF(K27&gt;L27,"sim","não")</f>
        <v>não</v>
      </c>
      <c r="N27" s="11" t="n">
        <v>0.24</v>
      </c>
      <c r="O27" s="8" t="n">
        <v>13547</v>
      </c>
      <c r="P27" s="8" t="n">
        <v>1891</v>
      </c>
      <c r="Q27" s="9" t="n">
        <f aca="false">O27/(O27+P27)</f>
        <v>0.877510040160643</v>
      </c>
      <c r="R27" s="10" t="n">
        <v>0.889</v>
      </c>
      <c r="S27" s="12" t="n">
        <f aca="false">2*Q27-1</f>
        <v>0.755020080321285</v>
      </c>
      <c r="T27" s="10" t="n">
        <v>0.114</v>
      </c>
      <c r="U27" s="6" t="s">
        <v>102</v>
      </c>
      <c r="V27" s="6" t="s">
        <v>72</v>
      </c>
      <c r="W27" s="6" t="s">
        <v>54</v>
      </c>
      <c r="X27" s="6" t="s">
        <v>139</v>
      </c>
      <c r="Y27" s="8" t="n">
        <v>26593</v>
      </c>
    </row>
    <row r="28" customFormat="false" ht="15" hidden="false" customHeight="false" outlineLevel="0" collapsed="false">
      <c r="A28" s="5" t="n">
        <f aca="false">RANK(G28,$G$2:$G$1311)</f>
        <v>27</v>
      </c>
      <c r="B28" s="6" t="str">
        <f aca="false">IF(G28&gt;=Parâmetros!$B$4,"A",IF(G28&gt;=Parâmetros!$B$5,"B","C"))</f>
        <v>A</v>
      </c>
      <c r="C28" s="6" t="s">
        <v>140</v>
      </c>
      <c r="D28" s="6" t="s">
        <v>141</v>
      </c>
      <c r="E28" s="6" t="s">
        <v>142</v>
      </c>
      <c r="F28" s="6" t="s">
        <v>143</v>
      </c>
      <c r="G28" s="7" t="n">
        <f aca="false">J28*S28</f>
        <v>3945.61780962129</v>
      </c>
      <c r="H28" s="7" t="n">
        <f aca="false">I28*Parâmetros!$B$6/100*S28</f>
        <v>128.915226202661</v>
      </c>
      <c r="I28" s="8" t="n">
        <v>22992</v>
      </c>
      <c r="J28" s="8" t="n">
        <v>7037</v>
      </c>
      <c r="K28" s="9" t="n">
        <f aca="false">J28/I28</f>
        <v>0.306062978427279</v>
      </c>
      <c r="L28" s="10" t="n">
        <v>0.33</v>
      </c>
      <c r="M28" s="6" t="str">
        <f aca="false">IF(K28&gt;L28,"sim","não")</f>
        <v>não</v>
      </c>
      <c r="N28" s="11" t="n">
        <v>-0.83</v>
      </c>
      <c r="O28" s="8" t="n">
        <v>11436</v>
      </c>
      <c r="P28" s="8" t="n">
        <v>3219</v>
      </c>
      <c r="Q28" s="9" t="n">
        <f aca="false">O28/(O28+P28)</f>
        <v>0.780348004094166</v>
      </c>
      <c r="R28" s="10" t="n">
        <v>0.81</v>
      </c>
      <c r="S28" s="12" t="n">
        <f aca="false">2*Q28-1</f>
        <v>0.560696008188332</v>
      </c>
      <c r="T28" s="10" t="n">
        <v>0.15</v>
      </c>
      <c r="U28" s="6" t="s">
        <v>144</v>
      </c>
      <c r="V28" s="6" t="s">
        <v>72</v>
      </c>
      <c r="W28" s="6" t="s">
        <v>54</v>
      </c>
      <c r="X28" s="6" t="s">
        <v>145</v>
      </c>
      <c r="Y28" s="8" t="n">
        <v>23930</v>
      </c>
    </row>
    <row r="29" customFormat="false" ht="15" hidden="false" customHeight="false" outlineLevel="0" collapsed="false">
      <c r="A29" s="5" t="n">
        <f aca="false">RANK(G29,$G$2:$G$1311)</f>
        <v>28</v>
      </c>
      <c r="B29" s="6" t="str">
        <f aca="false">IF(G29&gt;=Parâmetros!$B$4,"A",IF(G29&gt;=Parâmetros!$B$5,"B","C"))</f>
        <v>A</v>
      </c>
      <c r="C29" s="6" t="s">
        <v>146</v>
      </c>
      <c r="D29" s="6" t="s">
        <v>75</v>
      </c>
      <c r="E29" s="6" t="s">
        <v>50</v>
      </c>
      <c r="F29" s="6" t="s">
        <v>147</v>
      </c>
      <c r="G29" s="7" t="n">
        <f aca="false">J29*S29</f>
        <v>3926.30276091974</v>
      </c>
      <c r="H29" s="7" t="n">
        <f aca="false">I29*Parâmetros!$B$6/100*S29</f>
        <v>184.406940764168</v>
      </c>
      <c r="I29" s="8" t="n">
        <v>32520</v>
      </c>
      <c r="J29" s="8" t="n">
        <v>6924</v>
      </c>
      <c r="K29" s="9" t="n">
        <f aca="false">J29/I29</f>
        <v>0.212915129151292</v>
      </c>
      <c r="L29" s="10" t="n">
        <v>0.221</v>
      </c>
      <c r="M29" s="6" t="str">
        <f aca="false">IF(K29&gt;L29,"sim","não")</f>
        <v>não</v>
      </c>
      <c r="N29" s="11" t="n">
        <v>-0.88</v>
      </c>
      <c r="O29" s="8" t="n">
        <v>18333</v>
      </c>
      <c r="P29" s="8" t="n">
        <v>5065</v>
      </c>
      <c r="Q29" s="9" t="n">
        <f aca="false">O29/(O29+P29)</f>
        <v>0.783528506709975</v>
      </c>
      <c r="R29" s="10" t="n">
        <v>0.819</v>
      </c>
      <c r="S29" s="12" t="n">
        <f aca="false">2*Q29-1</f>
        <v>0.56705701341995</v>
      </c>
      <c r="T29" s="10" t="n">
        <v>0.142</v>
      </c>
      <c r="U29" s="6" t="s">
        <v>68</v>
      </c>
      <c r="V29" s="6" t="s">
        <v>53</v>
      </c>
      <c r="W29" s="6" t="s">
        <v>54</v>
      </c>
      <c r="X29" s="6" t="s">
        <v>148</v>
      </c>
      <c r="Y29" s="8" t="n">
        <v>37735</v>
      </c>
    </row>
    <row r="30" customFormat="false" ht="15" hidden="false" customHeight="false" outlineLevel="0" collapsed="false">
      <c r="A30" s="5" t="n">
        <f aca="false">RANK(G30,$G$2:$G$1311)</f>
        <v>29</v>
      </c>
      <c r="B30" s="6" t="str">
        <f aca="false">IF(G30&gt;=Parâmetros!$B$4,"A",IF(G30&gt;=Parâmetros!$B$5,"B","C"))</f>
        <v>A</v>
      </c>
      <c r="C30" s="6" t="s">
        <v>149</v>
      </c>
      <c r="D30" s="6" t="s">
        <v>86</v>
      </c>
      <c r="E30" s="6" t="s">
        <v>50</v>
      </c>
      <c r="F30" s="6" t="s">
        <v>114</v>
      </c>
      <c r="G30" s="7" t="n">
        <f aca="false">J30*S30</f>
        <v>3914.63821096702</v>
      </c>
      <c r="H30" s="7" t="n">
        <f aca="false">I30*Parâmetros!$B$6/100*S30</f>
        <v>167.783386092107</v>
      </c>
      <c r="I30" s="8" t="n">
        <v>27285</v>
      </c>
      <c r="J30" s="8" t="n">
        <v>6366</v>
      </c>
      <c r="K30" s="9" t="n">
        <f aca="false">J30/I30</f>
        <v>0.233315008246289</v>
      </c>
      <c r="L30" s="10" t="n">
        <v>0.242</v>
      </c>
      <c r="M30" s="6" t="str">
        <f aca="false">IF(K30&gt;L30,"sim","não")</f>
        <v>não</v>
      </c>
      <c r="N30" s="11" t="n">
        <v>1.6</v>
      </c>
      <c r="O30" s="8" t="n">
        <v>15815</v>
      </c>
      <c r="P30" s="8" t="n">
        <v>3771</v>
      </c>
      <c r="Q30" s="9" t="n">
        <f aca="false">O30/(O30+P30)</f>
        <v>0.807464515470234</v>
      </c>
      <c r="R30" s="10" t="n">
        <v>0.844</v>
      </c>
      <c r="S30" s="12" t="n">
        <f aca="false">2*Q30-1</f>
        <v>0.614929030940468</v>
      </c>
      <c r="T30" s="10" t="n">
        <v>0.094</v>
      </c>
      <c r="U30" s="6" t="s">
        <v>83</v>
      </c>
      <c r="V30" s="6" t="s">
        <v>53</v>
      </c>
      <c r="W30" s="6" t="s">
        <v>54</v>
      </c>
      <c r="X30" s="6" t="s">
        <v>150</v>
      </c>
      <c r="Y30" s="8" t="n">
        <v>32174</v>
      </c>
    </row>
    <row r="31" customFormat="false" ht="15" hidden="false" customHeight="false" outlineLevel="0" collapsed="false">
      <c r="A31" s="5" t="n">
        <f aca="false">RANK(G31,$G$2:$G$1311)</f>
        <v>30</v>
      </c>
      <c r="B31" s="6" t="str">
        <f aca="false">IF(G31&gt;=Parâmetros!$B$4,"A",IF(G31&gt;=Parâmetros!$B$5,"B","C"))</f>
        <v>A</v>
      </c>
      <c r="C31" s="6" t="s">
        <v>151</v>
      </c>
      <c r="D31" s="6" t="s">
        <v>66</v>
      </c>
      <c r="E31" s="6" t="s">
        <v>50</v>
      </c>
      <c r="F31" s="6" t="s">
        <v>111</v>
      </c>
      <c r="G31" s="7" t="n">
        <f aca="false">J31*S31</f>
        <v>3818.83790862353</v>
      </c>
      <c r="H31" s="7" t="n">
        <f aca="false">I31*Parâmetros!$B$6/100*S31</f>
        <v>200.532222330003</v>
      </c>
      <c r="I31" s="8" t="n">
        <v>27831</v>
      </c>
      <c r="J31" s="8" t="n">
        <v>5300</v>
      </c>
      <c r="K31" s="9" t="n">
        <f aca="false">J31/I31</f>
        <v>0.190435126298013</v>
      </c>
      <c r="L31" s="10" t="n">
        <v>0.186</v>
      </c>
      <c r="M31" s="6" t="str">
        <f aca="false">IF(K31&gt;L31,"sim","não")</f>
        <v>sim</v>
      </c>
      <c r="N31" s="11" t="n">
        <v>-1.96</v>
      </c>
      <c r="O31" s="8" t="n">
        <v>17737</v>
      </c>
      <c r="P31" s="8" t="n">
        <v>2881</v>
      </c>
      <c r="Q31" s="9" t="n">
        <f aca="false">O31/(O31+P31)</f>
        <v>0.860267727228635</v>
      </c>
      <c r="R31" s="10" t="n">
        <v>0.892</v>
      </c>
      <c r="S31" s="12" t="n">
        <f aca="false">2*Q31-1</f>
        <v>0.72053545445727</v>
      </c>
      <c r="T31" s="10" t="n">
        <v>0.091</v>
      </c>
      <c r="U31" s="6" t="s">
        <v>96</v>
      </c>
      <c r="V31" s="6" t="s">
        <v>72</v>
      </c>
      <c r="W31" s="6" t="s">
        <v>54</v>
      </c>
      <c r="X31" s="6" t="s">
        <v>152</v>
      </c>
      <c r="Y31" s="8" t="n">
        <v>34478</v>
      </c>
    </row>
    <row r="32" customFormat="false" ht="15" hidden="false" customHeight="false" outlineLevel="0" collapsed="false">
      <c r="A32" s="5" t="n">
        <f aca="false">RANK(G32,$G$2:$G$1311)</f>
        <v>31</v>
      </c>
      <c r="B32" s="6" t="str">
        <f aca="false">IF(G32&gt;=Parâmetros!$B$4,"A",IF(G32&gt;=Parâmetros!$B$5,"B","C"))</f>
        <v>A</v>
      </c>
      <c r="C32" s="6" t="s">
        <v>153</v>
      </c>
      <c r="D32" s="6" t="s">
        <v>75</v>
      </c>
      <c r="E32" s="6" t="s">
        <v>50</v>
      </c>
      <c r="F32" s="6" t="s">
        <v>154</v>
      </c>
      <c r="G32" s="7" t="n">
        <f aca="false">J32*S32</f>
        <v>3806.26151820974</v>
      </c>
      <c r="H32" s="7" t="n">
        <f aca="false">I32*Parâmetros!$B$6/100*S32</f>
        <v>190.997389205792</v>
      </c>
      <c r="I32" s="8" t="n">
        <v>30981</v>
      </c>
      <c r="J32" s="8" t="n">
        <v>6174</v>
      </c>
      <c r="K32" s="9" t="n">
        <f aca="false">J32/I32</f>
        <v>0.199283431780769</v>
      </c>
      <c r="L32" s="10" t="n">
        <v>0.179</v>
      </c>
      <c r="M32" s="6" t="str">
        <f aca="false">IF(K32&gt;L32,"sim","não")</f>
        <v>sim</v>
      </c>
      <c r="N32" s="11" t="n">
        <v>-2.2</v>
      </c>
      <c r="O32" s="8" t="n">
        <v>18420</v>
      </c>
      <c r="P32" s="8" t="n">
        <v>4370</v>
      </c>
      <c r="Q32" s="9" t="n">
        <f aca="false">O32/(O32+P32)</f>
        <v>0.808249232119351</v>
      </c>
      <c r="R32" s="10" t="n">
        <v>0.835</v>
      </c>
      <c r="S32" s="12" t="n">
        <f aca="false">2*Q32-1</f>
        <v>0.616498464238701</v>
      </c>
      <c r="T32" s="10" t="n">
        <v>0.104</v>
      </c>
      <c r="U32" s="6" t="s">
        <v>63</v>
      </c>
      <c r="V32" s="6" t="s">
        <v>59</v>
      </c>
      <c r="W32" s="6" t="s">
        <v>54</v>
      </c>
      <c r="X32" s="6" t="s">
        <v>155</v>
      </c>
      <c r="Y32" s="8" t="n">
        <v>36822</v>
      </c>
    </row>
    <row r="33" customFormat="false" ht="15" hidden="false" customHeight="false" outlineLevel="0" collapsed="false">
      <c r="A33" s="5" t="n">
        <f aca="false">RANK(G33,$G$2:$G$1311)</f>
        <v>32</v>
      </c>
      <c r="B33" s="6" t="str">
        <f aca="false">IF(G33&gt;=Parâmetros!$B$4,"A",IF(G33&gt;=Parâmetros!$B$5,"B","C"))</f>
        <v>A</v>
      </c>
      <c r="C33" s="6" t="s">
        <v>156</v>
      </c>
      <c r="D33" s="6" t="s">
        <v>123</v>
      </c>
      <c r="E33" s="6" t="s">
        <v>50</v>
      </c>
      <c r="F33" s="6" t="s">
        <v>156</v>
      </c>
      <c r="G33" s="7" t="n">
        <f aca="false">J33*S33</f>
        <v>3771.59165519432</v>
      </c>
      <c r="H33" s="7" t="n">
        <f aca="false">I33*Parâmetros!$B$6/100*S33</f>
        <v>198.455334462918</v>
      </c>
      <c r="I33" s="8" t="n">
        <v>38201</v>
      </c>
      <c r="J33" s="8" t="n">
        <v>7260</v>
      </c>
      <c r="K33" s="9" t="n">
        <f aca="false">J33/I33</f>
        <v>0.190047380958614</v>
      </c>
      <c r="L33" s="10" t="n">
        <v>0.214</v>
      </c>
      <c r="M33" s="6" t="str">
        <f aca="false">IF(K33&gt;L33,"sim","não")</f>
        <v>não</v>
      </c>
      <c r="N33" s="11" t="n">
        <v>1.01</v>
      </c>
      <c r="O33" s="8" t="n">
        <v>21523</v>
      </c>
      <c r="P33" s="8" t="n">
        <v>6806</v>
      </c>
      <c r="Q33" s="9" t="n">
        <f aca="false">O33/(O33+P33)</f>
        <v>0.759751491404568</v>
      </c>
      <c r="R33" s="10" t="n">
        <v>0.784</v>
      </c>
      <c r="S33" s="12" t="n">
        <f aca="false">2*Q33-1</f>
        <v>0.519502982809136</v>
      </c>
      <c r="T33" s="10" t="n">
        <v>0.097</v>
      </c>
      <c r="U33" s="6" t="s">
        <v>71</v>
      </c>
      <c r="V33" s="6" t="s">
        <v>72</v>
      </c>
      <c r="W33" s="6" t="s">
        <v>54</v>
      </c>
      <c r="X33" s="6" t="s">
        <v>157</v>
      </c>
      <c r="Y33" s="8" t="n">
        <v>47938</v>
      </c>
    </row>
    <row r="34" customFormat="false" ht="15" hidden="false" customHeight="false" outlineLevel="0" collapsed="false">
      <c r="A34" s="5" t="n">
        <f aca="false">RANK(G34,$G$2:$G$1311)</f>
        <v>33</v>
      </c>
      <c r="B34" s="6" t="str">
        <f aca="false">IF(G34&gt;=Parâmetros!$B$4,"A",IF(G34&gt;=Parâmetros!$B$5,"B","C"))</f>
        <v>A</v>
      </c>
      <c r="C34" s="6" t="s">
        <v>158</v>
      </c>
      <c r="D34" s="6" t="s">
        <v>66</v>
      </c>
      <c r="E34" s="6" t="s">
        <v>50</v>
      </c>
      <c r="F34" s="6" t="s">
        <v>99</v>
      </c>
      <c r="G34" s="7" t="n">
        <f aca="false">J34*S34</f>
        <v>3765.89534180278</v>
      </c>
      <c r="H34" s="7" t="n">
        <f aca="false">I34*Parâmetros!$B$6/100*S34</f>
        <v>173.262745421548</v>
      </c>
      <c r="I34" s="8" t="n">
        <v>25254</v>
      </c>
      <c r="J34" s="8" t="n">
        <v>5489</v>
      </c>
      <c r="K34" s="9" t="n">
        <f aca="false">J34/I34</f>
        <v>0.217351706660331</v>
      </c>
      <c r="L34" s="10" t="n">
        <v>0.21</v>
      </c>
      <c r="M34" s="6" t="str">
        <f aca="false">IF(K34&gt;L34,"sim","não")</f>
        <v>sim</v>
      </c>
      <c r="N34" s="11" t="n">
        <v>1.29</v>
      </c>
      <c r="O34" s="8" t="n">
        <v>15329</v>
      </c>
      <c r="P34" s="8" t="n">
        <v>2854</v>
      </c>
      <c r="Q34" s="9" t="n">
        <f aca="false">O34/(O34+P34)</f>
        <v>0.843040202386845</v>
      </c>
      <c r="R34" s="10" t="n">
        <v>0.857</v>
      </c>
      <c r="S34" s="12" t="n">
        <f aca="false">2*Q34-1</f>
        <v>0.68608040477369</v>
      </c>
      <c r="T34" s="10" t="n">
        <v>0.118</v>
      </c>
      <c r="U34" s="6" t="s">
        <v>52</v>
      </c>
      <c r="V34" s="6" t="s">
        <v>53</v>
      </c>
      <c r="W34" s="6" t="s">
        <v>54</v>
      </c>
      <c r="X34" s="6" t="s">
        <v>159</v>
      </c>
      <c r="Y34" s="8" t="n">
        <v>30137</v>
      </c>
    </row>
    <row r="35" customFormat="false" ht="15" hidden="false" customHeight="false" outlineLevel="0" collapsed="false">
      <c r="A35" s="5" t="n">
        <f aca="false">RANK(G35,$G$2:$G$1311)</f>
        <v>34</v>
      </c>
      <c r="B35" s="6" t="str">
        <f aca="false">IF(G35&gt;=Parâmetros!$B$4,"A",IF(G35&gt;=Parâmetros!$B$5,"B","C"))</f>
        <v>A</v>
      </c>
      <c r="C35" s="6" t="s">
        <v>160</v>
      </c>
      <c r="D35" s="6" t="s">
        <v>86</v>
      </c>
      <c r="E35" s="6" t="s">
        <v>50</v>
      </c>
      <c r="F35" s="6" t="s">
        <v>161</v>
      </c>
      <c r="G35" s="7" t="n">
        <f aca="false">J35*S35</f>
        <v>3746.15620867636</v>
      </c>
      <c r="H35" s="7" t="n">
        <f aca="false">I35*Parâmetros!$B$6/100*S35</f>
        <v>170.530546431771</v>
      </c>
      <c r="I35" s="8" t="n">
        <v>32648</v>
      </c>
      <c r="J35" s="8" t="n">
        <v>7172</v>
      </c>
      <c r="K35" s="9" t="n">
        <f aca="false">J35/I35</f>
        <v>0.219676549865229</v>
      </c>
      <c r="L35" s="10" t="n">
        <v>0.225</v>
      </c>
      <c r="M35" s="6" t="str">
        <f aca="false">IF(K35&gt;L35,"sim","não")</f>
        <v>não</v>
      </c>
      <c r="N35" s="11" t="n">
        <v>0.9</v>
      </c>
      <c r="O35" s="8" t="n">
        <v>17844</v>
      </c>
      <c r="P35" s="8" t="n">
        <v>5599</v>
      </c>
      <c r="Q35" s="9" t="n">
        <f aca="false">O35/(O35+P35)</f>
        <v>0.761165379857527</v>
      </c>
      <c r="R35" s="10" t="n">
        <v>0.825</v>
      </c>
      <c r="S35" s="12" t="n">
        <f aca="false">2*Q35-1</f>
        <v>0.522330759715054</v>
      </c>
      <c r="T35" s="10" t="n">
        <v>0.096</v>
      </c>
      <c r="U35" s="6" t="s">
        <v>52</v>
      </c>
      <c r="V35" s="6" t="s">
        <v>53</v>
      </c>
      <c r="W35" s="6" t="s">
        <v>54</v>
      </c>
      <c r="X35" s="6" t="s">
        <v>162</v>
      </c>
      <c r="Y35" s="8" t="n">
        <v>43261</v>
      </c>
    </row>
    <row r="36" customFormat="false" ht="15" hidden="false" customHeight="false" outlineLevel="0" collapsed="false">
      <c r="A36" s="5" t="n">
        <f aca="false">RANK(G36,$G$2:$G$1311)</f>
        <v>35</v>
      </c>
      <c r="B36" s="6" t="str">
        <f aca="false">IF(G36&gt;=Parâmetros!$B$4,"A",IF(G36&gt;=Parâmetros!$B$5,"B","C"))</f>
        <v>A</v>
      </c>
      <c r="C36" s="6" t="s">
        <v>163</v>
      </c>
      <c r="D36" s="6" t="s">
        <v>86</v>
      </c>
      <c r="E36" s="6" t="s">
        <v>50</v>
      </c>
      <c r="F36" s="6" t="s">
        <v>163</v>
      </c>
      <c r="G36" s="7" t="n">
        <f aca="false">J36*S36</f>
        <v>3745.73008494951</v>
      </c>
      <c r="H36" s="7" t="n">
        <f aca="false">I36*Parâmetros!$B$6/100*S36</f>
        <v>160.108975797403</v>
      </c>
      <c r="I36" s="8" t="n">
        <v>26322</v>
      </c>
      <c r="J36" s="8" t="n">
        <v>6158</v>
      </c>
      <c r="K36" s="9" t="n">
        <f aca="false">J36/I36</f>
        <v>0.233948788086012</v>
      </c>
      <c r="L36" s="10" t="n">
        <v>0.284</v>
      </c>
      <c r="M36" s="6" t="str">
        <f aca="false">IF(K36&gt;L36,"sim","não")</f>
        <v>não</v>
      </c>
      <c r="N36" s="11" t="n">
        <v>3.35</v>
      </c>
      <c r="O36" s="8" t="n">
        <v>15051</v>
      </c>
      <c r="P36" s="8" t="n">
        <v>3666</v>
      </c>
      <c r="Q36" s="9" t="n">
        <f aca="false">O36/(O36+P36)</f>
        <v>0.804135278089437</v>
      </c>
      <c r="R36" s="10" t="n">
        <v>0.834</v>
      </c>
      <c r="S36" s="12" t="n">
        <f aca="false">2*Q36-1</f>
        <v>0.608270556178875</v>
      </c>
      <c r="T36" s="10" t="n">
        <v>0.127</v>
      </c>
      <c r="U36" s="6" t="s">
        <v>68</v>
      </c>
      <c r="V36" s="6" t="s">
        <v>53</v>
      </c>
      <c r="W36" s="6" t="s">
        <v>54</v>
      </c>
      <c r="X36" s="6" t="s">
        <v>164</v>
      </c>
      <c r="Y36" s="8" t="n">
        <v>31558</v>
      </c>
    </row>
    <row r="37" customFormat="false" ht="15" hidden="false" customHeight="false" outlineLevel="0" collapsed="false">
      <c r="A37" s="5" t="n">
        <f aca="false">RANK(G37,$G$2:$G$1311)</f>
        <v>36</v>
      </c>
      <c r="B37" s="6" t="str">
        <f aca="false">IF(G37&gt;=Parâmetros!$B$4,"A",IF(G37&gt;=Parâmetros!$B$5,"B","C"))</f>
        <v>A</v>
      </c>
      <c r="C37" s="6" t="s">
        <v>165</v>
      </c>
      <c r="D37" s="6" t="s">
        <v>49</v>
      </c>
      <c r="E37" s="6" t="s">
        <v>50</v>
      </c>
      <c r="F37" s="6" t="s">
        <v>127</v>
      </c>
      <c r="G37" s="7" t="n">
        <f aca="false">J37*S37</f>
        <v>3709.48258913381</v>
      </c>
      <c r="H37" s="7" t="n">
        <f aca="false">I37*Parâmetros!$B$6/100*S37</f>
        <v>211.861170554652</v>
      </c>
      <c r="I37" s="8" t="n">
        <v>34902</v>
      </c>
      <c r="J37" s="8" t="n">
        <v>6111</v>
      </c>
      <c r="K37" s="9" t="n">
        <f aca="false">J37/I37</f>
        <v>0.175090252707581</v>
      </c>
      <c r="L37" s="10" t="n">
        <v>0.205</v>
      </c>
      <c r="M37" s="6" t="str">
        <f aca="false">IF(K37&gt;L37,"sim","não")</f>
        <v>não</v>
      </c>
      <c r="N37" s="11" t="n">
        <v>-0.52</v>
      </c>
      <c r="O37" s="8" t="n">
        <v>21252</v>
      </c>
      <c r="P37" s="8" t="n">
        <v>5197</v>
      </c>
      <c r="Q37" s="9" t="n">
        <f aca="false">O37/(O37+P37)</f>
        <v>0.803508639268025</v>
      </c>
      <c r="R37" s="10" t="n">
        <v>0.811</v>
      </c>
      <c r="S37" s="12" t="n">
        <f aca="false">2*Q37-1</f>
        <v>0.607017278536051</v>
      </c>
      <c r="T37" s="10" t="n">
        <v>0.074</v>
      </c>
      <c r="U37" s="6" t="s">
        <v>52</v>
      </c>
      <c r="V37" s="6" t="s">
        <v>53</v>
      </c>
      <c r="W37" s="6" t="s">
        <v>54</v>
      </c>
      <c r="X37" s="6" t="s">
        <v>166</v>
      </c>
      <c r="Y37" s="8" t="n">
        <v>35859</v>
      </c>
    </row>
    <row r="38" customFormat="false" ht="15" hidden="false" customHeight="false" outlineLevel="0" collapsed="false">
      <c r="A38" s="5" t="n">
        <f aca="false">RANK(G38,$G$2:$G$1311)</f>
        <v>37</v>
      </c>
      <c r="B38" s="6" t="str">
        <f aca="false">IF(G38&gt;=Parâmetros!$B$4,"A",IF(G38&gt;=Parâmetros!$B$5,"B","C"))</f>
        <v>A</v>
      </c>
      <c r="C38" s="6" t="s">
        <v>167</v>
      </c>
      <c r="D38" s="6" t="s">
        <v>49</v>
      </c>
      <c r="E38" s="6" t="s">
        <v>50</v>
      </c>
      <c r="F38" s="6" t="s">
        <v>168</v>
      </c>
      <c r="G38" s="7" t="n">
        <f aca="false">J38*S38</f>
        <v>3666.76869565217</v>
      </c>
      <c r="H38" s="7" t="n">
        <f aca="false">I38*Parâmetros!$B$6/100*S38</f>
        <v>184.495397101449</v>
      </c>
      <c r="I38" s="8" t="n">
        <v>32212</v>
      </c>
      <c r="J38" s="8" t="n">
        <v>6402</v>
      </c>
      <c r="K38" s="9" t="n">
        <f aca="false">J38/I38</f>
        <v>0.198745809015274</v>
      </c>
      <c r="L38" s="10" t="n">
        <v>0.237</v>
      </c>
      <c r="M38" s="6" t="str">
        <f aca="false">IF(K38&gt;L38,"sim","não")</f>
        <v>não</v>
      </c>
      <c r="N38" s="11" t="n">
        <v>-1.23</v>
      </c>
      <c r="O38" s="8" t="n">
        <v>18991</v>
      </c>
      <c r="P38" s="8" t="n">
        <v>5159</v>
      </c>
      <c r="Q38" s="9" t="n">
        <f aca="false">O38/(O38+P38)</f>
        <v>0.786376811594203</v>
      </c>
      <c r="R38" s="10" t="n">
        <v>0.827</v>
      </c>
      <c r="S38" s="12" t="n">
        <f aca="false">2*Q38-1</f>
        <v>0.572753623188406</v>
      </c>
      <c r="T38" s="10" t="n">
        <v>0.106</v>
      </c>
      <c r="U38" s="6" t="s">
        <v>169</v>
      </c>
      <c r="V38" s="6" t="s">
        <v>59</v>
      </c>
      <c r="W38" s="6" t="s">
        <v>54</v>
      </c>
      <c r="X38" s="6" t="s">
        <v>170</v>
      </c>
      <c r="Y38" s="8" t="n">
        <v>40586</v>
      </c>
    </row>
    <row r="39" customFormat="false" ht="15" hidden="false" customHeight="false" outlineLevel="0" collapsed="false">
      <c r="A39" s="5" t="n">
        <f aca="false">RANK(G39,$G$2:$G$1311)</f>
        <v>38</v>
      </c>
      <c r="B39" s="6" t="str">
        <f aca="false">IF(G39&gt;=Parâmetros!$B$4,"A",IF(G39&gt;=Parâmetros!$B$5,"B","C"))</f>
        <v>A</v>
      </c>
      <c r="C39" s="6" t="s">
        <v>171</v>
      </c>
      <c r="D39" s="6" t="s">
        <v>66</v>
      </c>
      <c r="E39" s="6" t="s">
        <v>50</v>
      </c>
      <c r="F39" s="6" t="s">
        <v>99</v>
      </c>
      <c r="G39" s="7" t="n">
        <f aca="false">J39*S39</f>
        <v>3639.64071335363</v>
      </c>
      <c r="H39" s="7" t="n">
        <f aca="false">I39*Parâmetros!$B$6/100*S39</f>
        <v>149.381157024793</v>
      </c>
      <c r="I39" s="8" t="n">
        <v>26448</v>
      </c>
      <c r="J39" s="8" t="n">
        <v>6444</v>
      </c>
      <c r="K39" s="9" t="n">
        <f aca="false">J39/I39</f>
        <v>0.243647912885662</v>
      </c>
      <c r="L39" s="10" t="n">
        <v>0.233</v>
      </c>
      <c r="M39" s="6" t="str">
        <f aca="false">IF(K39&gt;L39,"sim","não")</f>
        <v>sim</v>
      </c>
      <c r="N39" s="11" t="n">
        <v>0.09</v>
      </c>
      <c r="O39" s="8" t="n">
        <v>14390</v>
      </c>
      <c r="P39" s="8" t="n">
        <v>4002</v>
      </c>
      <c r="Q39" s="9" t="n">
        <f aca="false">O39/(O39+P39)</f>
        <v>0.782405393649413</v>
      </c>
      <c r="R39" s="10" t="n">
        <v>0.811</v>
      </c>
      <c r="S39" s="12" t="n">
        <f aca="false">2*Q39-1</f>
        <v>0.564810787298826</v>
      </c>
      <c r="T39" s="10" t="n">
        <v>0.09</v>
      </c>
      <c r="U39" s="6" t="s">
        <v>68</v>
      </c>
      <c r="V39" s="6" t="s">
        <v>53</v>
      </c>
      <c r="W39" s="6" t="s">
        <v>54</v>
      </c>
      <c r="X39" s="6" t="s">
        <v>172</v>
      </c>
      <c r="Y39" s="8" t="n">
        <v>34161</v>
      </c>
    </row>
    <row r="40" customFormat="false" ht="15" hidden="false" customHeight="false" outlineLevel="0" collapsed="false">
      <c r="A40" s="5" t="n">
        <f aca="false">RANK(G40,$G$2:$G$1311)</f>
        <v>39</v>
      </c>
      <c r="B40" s="6" t="str">
        <f aca="false">IF(G40&gt;=Parâmetros!$B$4,"A",IF(G40&gt;=Parâmetros!$B$5,"B","C"))</f>
        <v>A</v>
      </c>
      <c r="C40" s="6" t="s">
        <v>173</v>
      </c>
      <c r="D40" s="6" t="s">
        <v>141</v>
      </c>
      <c r="E40" s="6" t="s">
        <v>142</v>
      </c>
      <c r="F40" s="6" t="s">
        <v>174</v>
      </c>
      <c r="G40" s="7" t="n">
        <f aca="false">J40*S40</f>
        <v>3637.50630011455</v>
      </c>
      <c r="H40" s="7" t="n">
        <f aca="false">I40*Parâmetros!$B$6/100*S40</f>
        <v>103.420453608247</v>
      </c>
      <c r="I40" s="8" t="n">
        <v>22788</v>
      </c>
      <c r="J40" s="8" t="n">
        <v>8015</v>
      </c>
      <c r="K40" s="9" t="n">
        <f aca="false">J40/I40</f>
        <v>0.351720203615938</v>
      </c>
      <c r="L40" s="10" t="n">
        <v>0.378</v>
      </c>
      <c r="M40" s="6" t="str">
        <f aca="false">IF(K40&gt;L40,"sim","não")</f>
        <v>não</v>
      </c>
      <c r="N40" s="11" t="n">
        <v>-1.35</v>
      </c>
      <c r="O40" s="8" t="n">
        <v>9519</v>
      </c>
      <c r="P40" s="8" t="n">
        <v>3576</v>
      </c>
      <c r="Q40" s="9" t="n">
        <f aca="false">O40/(O40+P40)</f>
        <v>0.726918671248568</v>
      </c>
      <c r="R40" s="10" t="n">
        <v>0.788</v>
      </c>
      <c r="S40" s="12" t="n">
        <f aca="false">2*Q40-1</f>
        <v>0.453837342497136</v>
      </c>
      <c r="T40" s="10" t="n">
        <v>0.132</v>
      </c>
      <c r="U40" s="6" t="s">
        <v>68</v>
      </c>
      <c r="V40" s="6" t="s">
        <v>53</v>
      </c>
      <c r="W40" s="6" t="s">
        <v>54</v>
      </c>
      <c r="X40" s="6" t="s">
        <v>175</v>
      </c>
      <c r="Y40" s="8" t="n">
        <v>24405</v>
      </c>
    </row>
    <row r="41" customFormat="false" ht="15" hidden="false" customHeight="false" outlineLevel="0" collapsed="false">
      <c r="A41" s="5" t="n">
        <f aca="false">RANK(G41,$G$2:$G$1311)</f>
        <v>40</v>
      </c>
      <c r="B41" s="6" t="str">
        <f aca="false">IF(G41&gt;=Parâmetros!$B$4,"A",IF(G41&gt;=Parâmetros!$B$5,"B","C"))</f>
        <v>A</v>
      </c>
      <c r="C41" s="6" t="s">
        <v>176</v>
      </c>
      <c r="D41" s="6" t="s">
        <v>177</v>
      </c>
      <c r="E41" s="6" t="s">
        <v>50</v>
      </c>
      <c r="F41" s="6" t="s">
        <v>178</v>
      </c>
      <c r="G41" s="7" t="n">
        <f aca="false">J41*S41</f>
        <v>3621.54303164908</v>
      </c>
      <c r="H41" s="7" t="n">
        <f aca="false">I41*Parâmetros!$B$6/100*S41</f>
        <v>127.537940033315</v>
      </c>
      <c r="I41" s="8" t="n">
        <v>16513</v>
      </c>
      <c r="J41" s="8" t="n">
        <v>4689</v>
      </c>
      <c r="K41" s="9" t="n">
        <f aca="false">J41/I41</f>
        <v>0.283958093623206</v>
      </c>
      <c r="L41" s="10" t="n">
        <v>0.302</v>
      </c>
      <c r="M41" s="6" t="str">
        <f aca="false">IF(K41&gt;L41,"sim","não")</f>
        <v>não</v>
      </c>
      <c r="N41" s="11" t="n">
        <v>0.06</v>
      </c>
      <c r="O41" s="8" t="n">
        <v>9576</v>
      </c>
      <c r="P41" s="8" t="n">
        <v>1230</v>
      </c>
      <c r="Q41" s="9" t="n">
        <f aca="false">O41/(O41+P41)</f>
        <v>0.886174347584675</v>
      </c>
      <c r="R41" s="10" t="n">
        <v>0.903</v>
      </c>
      <c r="S41" s="12" t="n">
        <f aca="false">2*Q41-1</f>
        <v>0.77234869516935</v>
      </c>
      <c r="T41" s="10" t="n">
        <v>0.106</v>
      </c>
      <c r="U41" s="6" t="s">
        <v>52</v>
      </c>
      <c r="V41" s="6" t="s">
        <v>53</v>
      </c>
      <c r="W41" s="6" t="s">
        <v>54</v>
      </c>
      <c r="X41" s="6" t="s">
        <v>179</v>
      </c>
      <c r="Y41" s="8" t="n">
        <v>19008</v>
      </c>
    </row>
    <row r="42" customFormat="false" ht="15" hidden="false" customHeight="false" outlineLevel="0" collapsed="false">
      <c r="A42" s="5" t="n">
        <f aca="false">RANK(G42,$G$2:$G$1311)</f>
        <v>41</v>
      </c>
      <c r="B42" s="6" t="str">
        <f aca="false">IF(G42&gt;=Parâmetros!$B$4,"A",IF(G42&gt;=Parâmetros!$B$5,"B","C"))</f>
        <v>A</v>
      </c>
      <c r="C42" s="6" t="s">
        <v>180</v>
      </c>
      <c r="D42" s="6" t="s">
        <v>177</v>
      </c>
      <c r="E42" s="6" t="s">
        <v>50</v>
      </c>
      <c r="F42" s="6" t="s">
        <v>181</v>
      </c>
      <c r="G42" s="7" t="n">
        <f aca="false">J42*S42</f>
        <v>3615.9834756128</v>
      </c>
      <c r="H42" s="7" t="n">
        <f aca="false">I42*Parâmetros!$B$6/100*S42</f>
        <v>160.670293045779</v>
      </c>
      <c r="I42" s="8" t="n">
        <v>28504</v>
      </c>
      <c r="J42" s="8" t="n">
        <v>6415</v>
      </c>
      <c r="K42" s="9" t="n">
        <f aca="false">J42/I42</f>
        <v>0.225056132472635</v>
      </c>
      <c r="L42" s="10" t="n">
        <v>0.259</v>
      </c>
      <c r="M42" s="6" t="str">
        <f aca="false">IF(K42&gt;L42,"sim","não")</f>
        <v>não</v>
      </c>
      <c r="N42" s="11" t="n">
        <v>-1.27</v>
      </c>
      <c r="O42" s="8" t="n">
        <v>15661</v>
      </c>
      <c r="P42" s="8" t="n">
        <v>4370</v>
      </c>
      <c r="Q42" s="9" t="n">
        <f aca="false">O42/(O42+P42)</f>
        <v>0.781838150866158</v>
      </c>
      <c r="R42" s="10" t="n">
        <v>0.818</v>
      </c>
      <c r="S42" s="12" t="n">
        <f aca="false">2*Q42-1</f>
        <v>0.563676301732315</v>
      </c>
      <c r="T42" s="10" t="n">
        <v>0.092</v>
      </c>
      <c r="U42" s="6" t="s">
        <v>52</v>
      </c>
      <c r="V42" s="6" t="s">
        <v>53</v>
      </c>
      <c r="W42" s="6" t="s">
        <v>54</v>
      </c>
      <c r="X42" s="6" t="s">
        <v>182</v>
      </c>
      <c r="Y42" s="8" t="n">
        <v>36102</v>
      </c>
    </row>
    <row r="43" customFormat="false" ht="15" hidden="false" customHeight="false" outlineLevel="0" collapsed="false">
      <c r="A43" s="5" t="n">
        <f aca="false">RANK(G43,$G$2:$G$1311)</f>
        <v>42</v>
      </c>
      <c r="B43" s="6" t="str">
        <f aca="false">IF(G43&gt;=Parâmetros!$B$4,"A",IF(G43&gt;=Parâmetros!$B$5,"B","C"))</f>
        <v>A</v>
      </c>
      <c r="C43" s="6" t="s">
        <v>183</v>
      </c>
      <c r="D43" s="6" t="s">
        <v>86</v>
      </c>
      <c r="E43" s="6" t="s">
        <v>50</v>
      </c>
      <c r="F43" s="6" t="s">
        <v>184</v>
      </c>
      <c r="G43" s="7" t="n">
        <f aca="false">J43*S43</f>
        <v>3605.63854624225</v>
      </c>
      <c r="H43" s="7" t="n">
        <f aca="false">I43*Parâmetros!$B$6/100*S43</f>
        <v>161.652677658102</v>
      </c>
      <c r="I43" s="8" t="n">
        <v>22995</v>
      </c>
      <c r="J43" s="8" t="n">
        <v>5129</v>
      </c>
      <c r="K43" s="9" t="n">
        <f aca="false">J43/I43</f>
        <v>0.223048488801913</v>
      </c>
      <c r="L43" s="10" t="n">
        <v>0.274</v>
      </c>
      <c r="M43" s="6" t="str">
        <f aca="false">IF(K43&gt;L43,"sim","não")</f>
        <v>não</v>
      </c>
      <c r="N43" s="11" t="n">
        <v>4.36</v>
      </c>
      <c r="O43" s="8" t="n">
        <v>14151</v>
      </c>
      <c r="P43" s="8" t="n">
        <v>2468</v>
      </c>
      <c r="Q43" s="9" t="n">
        <f aca="false">O43/(O43+P43)</f>
        <v>0.851495276490764</v>
      </c>
      <c r="R43" s="10" t="n">
        <v>0.878</v>
      </c>
      <c r="S43" s="12" t="n">
        <f aca="false">2*Q43-1</f>
        <v>0.702990552981527</v>
      </c>
      <c r="T43" s="10" t="n">
        <v>0.086</v>
      </c>
      <c r="U43" s="6" t="s">
        <v>68</v>
      </c>
      <c r="V43" s="6" t="s">
        <v>53</v>
      </c>
      <c r="W43" s="6" t="s">
        <v>54</v>
      </c>
      <c r="X43" s="6" t="s">
        <v>185</v>
      </c>
      <c r="Y43" s="8" t="n">
        <v>29685</v>
      </c>
    </row>
    <row r="44" customFormat="false" ht="15" hidden="false" customHeight="false" outlineLevel="0" collapsed="false">
      <c r="A44" s="5" t="n">
        <f aca="false">RANK(G44,$G$2:$G$1311)</f>
        <v>43</v>
      </c>
      <c r="B44" s="6" t="str">
        <f aca="false">IF(G44&gt;=Parâmetros!$B$4,"A",IF(G44&gt;=Parâmetros!$B$5,"B","C"))</f>
        <v>A</v>
      </c>
      <c r="C44" s="6" t="s">
        <v>186</v>
      </c>
      <c r="D44" s="6" t="s">
        <v>75</v>
      </c>
      <c r="E44" s="6" t="s">
        <v>50</v>
      </c>
      <c r="F44" s="6" t="s">
        <v>147</v>
      </c>
      <c r="G44" s="7" t="n">
        <f aca="false">J44*S44</f>
        <v>3604.06386140286</v>
      </c>
      <c r="H44" s="7" t="n">
        <f aca="false">I44*Parâmetros!$B$6/100*S44</f>
        <v>225.413243389281</v>
      </c>
      <c r="I44" s="8" t="n">
        <v>38571</v>
      </c>
      <c r="J44" s="8" t="n">
        <v>6167</v>
      </c>
      <c r="K44" s="9" t="n">
        <f aca="false">J44/I44</f>
        <v>0.159886961706982</v>
      </c>
      <c r="L44" s="10" t="n">
        <v>0.214</v>
      </c>
      <c r="M44" s="6" t="str">
        <f aca="false">IF(K44&gt;L44,"sim","não")</f>
        <v>não</v>
      </c>
      <c r="N44" s="11" t="n">
        <v>-1.05</v>
      </c>
      <c r="O44" s="8" t="n">
        <v>23458</v>
      </c>
      <c r="P44" s="8" t="n">
        <v>6153</v>
      </c>
      <c r="Q44" s="9" t="n">
        <f aca="false">O44/(O44+P44)</f>
        <v>0.792205599270541</v>
      </c>
      <c r="R44" s="10" t="n">
        <v>0.834</v>
      </c>
      <c r="S44" s="12" t="n">
        <f aca="false">2*Q44-1</f>
        <v>0.584411198541083</v>
      </c>
      <c r="T44" s="10" t="n">
        <v>0.118</v>
      </c>
      <c r="U44" s="6" t="s">
        <v>63</v>
      </c>
      <c r="V44" s="6" t="s">
        <v>59</v>
      </c>
      <c r="W44" s="6" t="s">
        <v>54</v>
      </c>
      <c r="X44" s="6" t="s">
        <v>187</v>
      </c>
      <c r="Y44" s="8" t="n">
        <v>44962</v>
      </c>
    </row>
    <row r="45" customFormat="false" ht="15" hidden="false" customHeight="false" outlineLevel="0" collapsed="false">
      <c r="A45" s="5" t="n">
        <f aca="false">RANK(G45,$G$2:$G$1311)</f>
        <v>44</v>
      </c>
      <c r="B45" s="6" t="str">
        <f aca="false">IF(G45&gt;=Parâmetros!$B$4,"A",IF(G45&gt;=Parâmetros!$B$5,"B","C"))</f>
        <v>A</v>
      </c>
      <c r="C45" s="6" t="s">
        <v>188</v>
      </c>
      <c r="D45" s="6" t="s">
        <v>49</v>
      </c>
      <c r="E45" s="6" t="s">
        <v>50</v>
      </c>
      <c r="F45" s="6" t="s">
        <v>189</v>
      </c>
      <c r="G45" s="7" t="n">
        <f aca="false">J45*S45</f>
        <v>3581.7577334027</v>
      </c>
      <c r="H45" s="7" t="n">
        <f aca="false">I45*Parâmetros!$B$6/100*S45</f>
        <v>159.05737404458</v>
      </c>
      <c r="I45" s="8" t="n">
        <v>35384</v>
      </c>
      <c r="J45" s="8" t="n">
        <v>7968</v>
      </c>
      <c r="K45" s="9" t="n">
        <f aca="false">J45/I45</f>
        <v>0.225186524983043</v>
      </c>
      <c r="L45" s="10" t="n">
        <v>0.266</v>
      </c>
      <c r="M45" s="6" t="str">
        <f aca="false">IF(K45&gt;L45,"sim","não")</f>
        <v>não</v>
      </c>
      <c r="N45" s="11" t="n">
        <v>-1.01</v>
      </c>
      <c r="O45" s="8" t="n">
        <v>18111</v>
      </c>
      <c r="P45" s="8" t="n">
        <v>6878</v>
      </c>
      <c r="Q45" s="9" t="n">
        <f aca="false">O45/(O45+P45)</f>
        <v>0.724758893913322</v>
      </c>
      <c r="R45" s="10" t="n">
        <v>0.783</v>
      </c>
      <c r="S45" s="12" t="n">
        <f aca="false">2*Q45-1</f>
        <v>0.449517787826644</v>
      </c>
      <c r="T45" s="10" t="n">
        <v>0.085</v>
      </c>
      <c r="U45" s="6" t="s">
        <v>96</v>
      </c>
      <c r="V45" s="6" t="s">
        <v>72</v>
      </c>
      <c r="W45" s="6" t="s">
        <v>54</v>
      </c>
      <c r="X45" s="6" t="s">
        <v>190</v>
      </c>
      <c r="Y45" s="8" t="n">
        <v>44757</v>
      </c>
    </row>
    <row r="46" customFormat="false" ht="15" hidden="false" customHeight="false" outlineLevel="0" collapsed="false">
      <c r="A46" s="5" t="n">
        <f aca="false">RANK(G46,$G$2:$G$1311)</f>
        <v>45</v>
      </c>
      <c r="B46" s="6" t="str">
        <f aca="false">IF(G46&gt;=Parâmetros!$B$4,"A",IF(G46&gt;=Parâmetros!$B$5,"B","C"))</f>
        <v>A</v>
      </c>
      <c r="C46" s="6" t="s">
        <v>191</v>
      </c>
      <c r="D46" s="6" t="s">
        <v>141</v>
      </c>
      <c r="E46" s="6" t="s">
        <v>142</v>
      </c>
      <c r="F46" s="6" t="s">
        <v>192</v>
      </c>
      <c r="G46" s="7" t="n">
        <f aca="false">J46*S46</f>
        <v>3562.65800621293</v>
      </c>
      <c r="H46" s="7" t="n">
        <f aca="false">I46*Parâmetros!$B$6/100*S46</f>
        <v>97.7088901440271</v>
      </c>
      <c r="I46" s="8" t="n">
        <v>24963</v>
      </c>
      <c r="J46" s="8" t="n">
        <v>9102</v>
      </c>
      <c r="K46" s="9" t="n">
        <f aca="false">J46/I46</f>
        <v>0.364619637062853</v>
      </c>
      <c r="L46" s="10" t="n">
        <v>0.393</v>
      </c>
      <c r="M46" s="6" t="str">
        <f aca="false">IF(K46&gt;L46,"sim","não")</f>
        <v>não</v>
      </c>
      <c r="N46" s="11" t="n">
        <v>-1.37</v>
      </c>
      <c r="O46" s="8" t="n">
        <v>9854</v>
      </c>
      <c r="P46" s="8" t="n">
        <v>4310</v>
      </c>
      <c r="Q46" s="9" t="n">
        <f aca="false">O46/(O46+P46)</f>
        <v>0.695707427280429</v>
      </c>
      <c r="R46" s="10" t="n">
        <v>0.767</v>
      </c>
      <c r="S46" s="12" t="n">
        <f aca="false">2*Q46-1</f>
        <v>0.391414854560858</v>
      </c>
      <c r="T46" s="10" t="n">
        <v>0.143</v>
      </c>
      <c r="U46" s="6" t="s">
        <v>71</v>
      </c>
      <c r="V46" s="6" t="s">
        <v>72</v>
      </c>
      <c r="W46" s="6" t="s">
        <v>54</v>
      </c>
      <c r="X46" s="6" t="s">
        <v>193</v>
      </c>
      <c r="Y46" s="8" t="n">
        <v>26975</v>
      </c>
    </row>
    <row r="47" customFormat="false" ht="15" hidden="false" customHeight="false" outlineLevel="0" collapsed="false">
      <c r="A47" s="5" t="n">
        <f aca="false">RANK(G47,$G$2:$G$1311)</f>
        <v>46</v>
      </c>
      <c r="B47" s="6" t="str">
        <f aca="false">IF(G47&gt;=Parâmetros!$B$4,"A",IF(G47&gt;=Parâmetros!$B$5,"B","C"))</f>
        <v>A</v>
      </c>
      <c r="C47" s="6" t="s">
        <v>194</v>
      </c>
      <c r="D47" s="6" t="s">
        <v>86</v>
      </c>
      <c r="E47" s="6" t="s">
        <v>50</v>
      </c>
      <c r="F47" s="6" t="s">
        <v>195</v>
      </c>
      <c r="G47" s="7" t="n">
        <f aca="false">J47*S47</f>
        <v>3546.78814070352</v>
      </c>
      <c r="H47" s="7" t="n">
        <f aca="false">I47*Parâmetros!$B$6/100*S47</f>
        <v>152.269346733668</v>
      </c>
      <c r="I47" s="8" t="n">
        <v>28000</v>
      </c>
      <c r="J47" s="8" t="n">
        <v>6522</v>
      </c>
      <c r="K47" s="9" t="n">
        <f aca="false">J47/I47</f>
        <v>0.232928571428571</v>
      </c>
      <c r="L47" s="10" t="n">
        <v>0.218</v>
      </c>
      <c r="M47" s="6" t="str">
        <f aca="false">IF(K47&gt;L47,"sim","não")</f>
        <v>sim</v>
      </c>
      <c r="N47" s="11" t="n">
        <v>1.5</v>
      </c>
      <c r="O47" s="8" t="n">
        <v>15361</v>
      </c>
      <c r="P47" s="8" t="n">
        <v>4539</v>
      </c>
      <c r="Q47" s="9" t="n">
        <f aca="false">O47/(O47+P47)</f>
        <v>0.771909547738694</v>
      </c>
      <c r="R47" s="10" t="n">
        <v>0.808</v>
      </c>
      <c r="S47" s="12" t="n">
        <f aca="false">2*Q47-1</f>
        <v>0.543819095477387</v>
      </c>
      <c r="T47" s="10" t="n">
        <v>0.085</v>
      </c>
      <c r="U47" s="6" t="s">
        <v>196</v>
      </c>
      <c r="V47" s="6" t="s">
        <v>72</v>
      </c>
      <c r="W47" s="6" t="s">
        <v>54</v>
      </c>
      <c r="X47" s="6" t="s">
        <v>197</v>
      </c>
      <c r="Y47" s="8" t="n">
        <v>37035</v>
      </c>
    </row>
    <row r="48" customFormat="false" ht="15" hidden="false" customHeight="false" outlineLevel="0" collapsed="false">
      <c r="A48" s="5" t="n">
        <f aca="false">RANK(G48,$G$2:$G$1311)</f>
        <v>47</v>
      </c>
      <c r="B48" s="6" t="str">
        <f aca="false">IF(G48&gt;=Parâmetros!$B$4,"A",IF(G48&gt;=Parâmetros!$B$5,"B","C"))</f>
        <v>A</v>
      </c>
      <c r="C48" s="6" t="s">
        <v>198</v>
      </c>
      <c r="D48" s="6" t="s">
        <v>49</v>
      </c>
      <c r="E48" s="6" t="s">
        <v>50</v>
      </c>
      <c r="F48" s="6" t="s">
        <v>199</v>
      </c>
      <c r="G48" s="7" t="n">
        <f aca="false">J48*S48</f>
        <v>3544.41163335938</v>
      </c>
      <c r="H48" s="7" t="n">
        <f aca="false">I48*Parâmetros!$B$6/100*S48</f>
        <v>168.086334710282</v>
      </c>
      <c r="I48" s="8" t="n">
        <v>37374</v>
      </c>
      <c r="J48" s="8" t="n">
        <v>7881</v>
      </c>
      <c r="K48" s="9" t="n">
        <f aca="false">J48/I48</f>
        <v>0.210868518221223</v>
      </c>
      <c r="L48" s="10" t="n">
        <v>0.269</v>
      </c>
      <c r="M48" s="6" t="str">
        <f aca="false">IF(K48&gt;L48,"sim","não")</f>
        <v>não</v>
      </c>
      <c r="N48" s="11" t="n">
        <v>-0.6</v>
      </c>
      <c r="O48" s="8" t="n">
        <v>19478</v>
      </c>
      <c r="P48" s="8" t="n">
        <v>7393</v>
      </c>
      <c r="Q48" s="9" t="n">
        <f aca="false">O48/(O48+P48)</f>
        <v>0.724870678426557</v>
      </c>
      <c r="R48" s="10" t="n">
        <v>0.759</v>
      </c>
      <c r="S48" s="12" t="n">
        <f aca="false">2*Q48-1</f>
        <v>0.449741356853113</v>
      </c>
      <c r="T48" s="10" t="n">
        <v>0.115</v>
      </c>
      <c r="U48" s="6" t="s">
        <v>169</v>
      </c>
      <c r="V48" s="6" t="s">
        <v>59</v>
      </c>
      <c r="W48" s="6" t="s">
        <v>54</v>
      </c>
      <c r="X48" s="6" t="s">
        <v>200</v>
      </c>
      <c r="Y48" s="8" t="n">
        <v>48293</v>
      </c>
    </row>
    <row r="49" customFormat="false" ht="15" hidden="false" customHeight="false" outlineLevel="0" collapsed="false">
      <c r="A49" s="5" t="n">
        <f aca="false">RANK(G49,$G$2:$G$1311)</f>
        <v>48</v>
      </c>
      <c r="B49" s="6" t="str">
        <f aca="false">IF(G49&gt;=Parâmetros!$B$4,"A",IF(G49&gt;=Parâmetros!$B$5,"B","C"))</f>
        <v>A</v>
      </c>
      <c r="C49" s="6" t="s">
        <v>201</v>
      </c>
      <c r="D49" s="6" t="s">
        <v>86</v>
      </c>
      <c r="E49" s="6" t="s">
        <v>50</v>
      </c>
      <c r="F49" s="6" t="s">
        <v>202</v>
      </c>
      <c r="G49" s="7" t="n">
        <f aca="false">J49*S49</f>
        <v>3517.31835126961</v>
      </c>
      <c r="H49" s="7" t="n">
        <f aca="false">I49*Parâmetros!$B$6/100*S49</f>
        <v>129.539220651333</v>
      </c>
      <c r="I49" s="8" t="n">
        <v>21254</v>
      </c>
      <c r="J49" s="8" t="n">
        <v>5771</v>
      </c>
      <c r="K49" s="9" t="n">
        <f aca="false">J49/I49</f>
        <v>0.271525359932248</v>
      </c>
      <c r="L49" s="10" t="n">
        <v>0.278</v>
      </c>
      <c r="M49" s="6" t="str">
        <f aca="false">IF(K49&gt;L49,"sim","não")</f>
        <v>não</v>
      </c>
      <c r="N49" s="11" t="n">
        <v>-1.53</v>
      </c>
      <c r="O49" s="8" t="n">
        <v>11441</v>
      </c>
      <c r="P49" s="8" t="n">
        <v>2776</v>
      </c>
      <c r="Q49" s="9" t="n">
        <f aca="false">O49/(O49+P49)</f>
        <v>0.804740803263698</v>
      </c>
      <c r="R49" s="10" t="n">
        <v>0.837</v>
      </c>
      <c r="S49" s="12" t="n">
        <f aca="false">2*Q49-1</f>
        <v>0.609481606527397</v>
      </c>
      <c r="T49" s="10" t="n">
        <v>0.097</v>
      </c>
      <c r="U49" s="6" t="s">
        <v>203</v>
      </c>
      <c r="V49" s="6" t="s">
        <v>53</v>
      </c>
      <c r="W49" s="6" t="s">
        <v>54</v>
      </c>
      <c r="X49" s="6" t="s">
        <v>204</v>
      </c>
      <c r="Y49" s="8" t="n">
        <v>26484</v>
      </c>
    </row>
    <row r="50" customFormat="false" ht="15" hidden="false" customHeight="false" outlineLevel="0" collapsed="false">
      <c r="A50" s="5" t="n">
        <f aca="false">RANK(G50,$G$2:$G$1311)</f>
        <v>49</v>
      </c>
      <c r="B50" s="6" t="str">
        <f aca="false">IF(G50&gt;=Parâmetros!$B$4,"A",IF(G50&gt;=Parâmetros!$B$5,"B","C"))</f>
        <v>A</v>
      </c>
      <c r="C50" s="6" t="s">
        <v>205</v>
      </c>
      <c r="D50" s="6" t="s">
        <v>141</v>
      </c>
      <c r="E50" s="6" t="s">
        <v>142</v>
      </c>
      <c r="F50" s="6" t="s">
        <v>205</v>
      </c>
      <c r="G50" s="7" t="n">
        <f aca="false">J50*S50</f>
        <v>3507.37780473014</v>
      </c>
      <c r="H50" s="7" t="n">
        <f aca="false">I50*Parâmetros!$B$6/100*S50</f>
        <v>131.521554881746</v>
      </c>
      <c r="I50" s="8" t="n">
        <v>38586</v>
      </c>
      <c r="J50" s="8" t="n">
        <v>10290</v>
      </c>
      <c r="K50" s="9" t="n">
        <f aca="false">J50/I50</f>
        <v>0.266677033120821</v>
      </c>
      <c r="L50" s="10" t="n">
        <v>0.249</v>
      </c>
      <c r="M50" s="6" t="str">
        <f aca="false">IF(K50&gt;L50,"sim","não")</f>
        <v>sim</v>
      </c>
      <c r="N50" s="11" t="n">
        <v>-0.73</v>
      </c>
      <c r="O50" s="8" t="n">
        <v>16583</v>
      </c>
      <c r="P50" s="8" t="n">
        <v>8152</v>
      </c>
      <c r="Q50" s="9" t="n">
        <f aca="false">O50/(O50+P50)</f>
        <v>0.670426521123913</v>
      </c>
      <c r="R50" s="10" t="n">
        <v>0.687</v>
      </c>
      <c r="S50" s="12" t="n">
        <f aca="false">2*Q50-1</f>
        <v>0.340853042247827</v>
      </c>
      <c r="T50" s="10" t="n">
        <v>0.129</v>
      </c>
      <c r="U50" s="6" t="s">
        <v>96</v>
      </c>
      <c r="V50" s="6" t="s">
        <v>72</v>
      </c>
      <c r="W50" s="6" t="s">
        <v>54</v>
      </c>
      <c r="X50" s="6" t="s">
        <v>206</v>
      </c>
      <c r="Y50" s="8" t="n">
        <v>47702</v>
      </c>
    </row>
    <row r="51" customFormat="false" ht="15" hidden="false" customHeight="false" outlineLevel="0" collapsed="false">
      <c r="A51" s="5" t="n">
        <f aca="false">RANK(G51,$G$2:$G$1311)</f>
        <v>50</v>
      </c>
      <c r="B51" s="6" t="str">
        <f aca="false">IF(G51&gt;=Parâmetros!$B$4,"A",IF(G51&gt;=Parâmetros!$B$5,"B","C"))</f>
        <v>A</v>
      </c>
      <c r="C51" s="6" t="s">
        <v>207</v>
      </c>
      <c r="D51" s="6" t="s">
        <v>208</v>
      </c>
      <c r="E51" s="6" t="s">
        <v>209</v>
      </c>
      <c r="F51" s="6" t="s">
        <v>210</v>
      </c>
      <c r="G51" s="7" t="n">
        <f aca="false">J51*S51</f>
        <v>3502.47021154946</v>
      </c>
      <c r="H51" s="7" t="n">
        <f aca="false">I51*Parâmetros!$B$6/100*S51</f>
        <v>185.376433390509</v>
      </c>
      <c r="I51" s="8" t="n">
        <v>22727</v>
      </c>
      <c r="J51" s="8" t="n">
        <v>4294</v>
      </c>
      <c r="K51" s="9" t="n">
        <f aca="false">J51/I51</f>
        <v>0.188938267259207</v>
      </c>
      <c r="L51" s="10" t="n">
        <v>0.206</v>
      </c>
      <c r="M51" s="6" t="str">
        <f aca="false">IF(K51&gt;L51,"sim","não")</f>
        <v>não</v>
      </c>
      <c r="N51" s="11" t="n">
        <v>3.37</v>
      </c>
      <c r="O51" s="8" t="n">
        <v>15878</v>
      </c>
      <c r="P51" s="8" t="n">
        <v>1612</v>
      </c>
      <c r="Q51" s="9" t="n">
        <f aca="false">O51/(O51+P51)</f>
        <v>0.907833047455689</v>
      </c>
      <c r="R51" s="10" t="n">
        <v>0.914</v>
      </c>
      <c r="S51" s="12" t="n">
        <f aca="false">2*Q51-1</f>
        <v>0.815666094911378</v>
      </c>
      <c r="T51" s="10" t="n">
        <v>0.053</v>
      </c>
      <c r="U51" s="6" t="s">
        <v>83</v>
      </c>
      <c r="V51" s="6" t="s">
        <v>53</v>
      </c>
      <c r="W51" s="6" t="s">
        <v>211</v>
      </c>
      <c r="X51" s="6" t="s">
        <v>212</v>
      </c>
      <c r="Y51" s="8" t="n">
        <v>31051</v>
      </c>
    </row>
    <row r="52" customFormat="false" ht="15" hidden="false" customHeight="false" outlineLevel="0" collapsed="false">
      <c r="A52" s="5" t="n">
        <f aca="false">RANK(G52,$G$2:$G$1311)</f>
        <v>51</v>
      </c>
      <c r="B52" s="6" t="str">
        <f aca="false">IF(G52&gt;=Parâmetros!$B$4,"A",IF(G52&gt;=Parâmetros!$B$5,"B","C"))</f>
        <v>A</v>
      </c>
      <c r="C52" s="6" t="s">
        <v>213</v>
      </c>
      <c r="D52" s="6" t="s">
        <v>66</v>
      </c>
      <c r="E52" s="6" t="s">
        <v>50</v>
      </c>
      <c r="F52" s="6" t="s">
        <v>111</v>
      </c>
      <c r="G52" s="7" t="n">
        <f aca="false">J52*S52</f>
        <v>3476.65344964314</v>
      </c>
      <c r="H52" s="7" t="n">
        <f aca="false">I52*Parâmetros!$B$6/100*S52</f>
        <v>136.624544012688</v>
      </c>
      <c r="I52" s="8" t="n">
        <v>24789</v>
      </c>
      <c r="J52" s="8" t="n">
        <v>6308</v>
      </c>
      <c r="K52" s="9" t="n">
        <f aca="false">J52/I52</f>
        <v>0.254467707450886</v>
      </c>
      <c r="L52" s="10" t="n">
        <v>0.256</v>
      </c>
      <c r="M52" s="6" t="str">
        <f aca="false">IF(K52&gt;L52,"sim","não")</f>
        <v>não</v>
      </c>
      <c r="N52" s="11" t="n">
        <v>-1.46</v>
      </c>
      <c r="O52" s="8" t="n">
        <v>12714</v>
      </c>
      <c r="P52" s="8" t="n">
        <v>3679</v>
      </c>
      <c r="Q52" s="9" t="n">
        <f aca="false">O52/(O52+P52)</f>
        <v>0.775574940523394</v>
      </c>
      <c r="R52" s="10" t="n">
        <v>0.832</v>
      </c>
      <c r="S52" s="12" t="n">
        <f aca="false">2*Q52-1</f>
        <v>0.551149881046788</v>
      </c>
      <c r="T52" s="10" t="n">
        <v>0.11</v>
      </c>
      <c r="U52" s="6" t="s">
        <v>71</v>
      </c>
      <c r="V52" s="6" t="s">
        <v>72</v>
      </c>
      <c r="W52" s="6" t="s">
        <v>54</v>
      </c>
      <c r="X52" s="6" t="s">
        <v>214</v>
      </c>
      <c r="Y52" s="8" t="n">
        <v>29009</v>
      </c>
    </row>
    <row r="53" customFormat="false" ht="15" hidden="false" customHeight="false" outlineLevel="0" collapsed="false">
      <c r="A53" s="5" t="n">
        <f aca="false">RANK(G53,$G$2:$G$1311)</f>
        <v>52</v>
      </c>
      <c r="B53" s="6" t="str">
        <f aca="false">IF(G53&gt;=Parâmetros!$B$4,"A",IF(G53&gt;=Parâmetros!$B$5,"B","C"))</f>
        <v>A</v>
      </c>
      <c r="C53" s="6" t="s">
        <v>215</v>
      </c>
      <c r="D53" s="6" t="s">
        <v>86</v>
      </c>
      <c r="E53" s="6" t="s">
        <v>50</v>
      </c>
      <c r="F53" s="6" t="s">
        <v>92</v>
      </c>
      <c r="G53" s="7" t="n">
        <f aca="false">J53*S53</f>
        <v>3454.38515081207</v>
      </c>
      <c r="H53" s="7" t="n">
        <f aca="false">I53*Parâmetros!$B$6/100*S53</f>
        <v>138.443988609998</v>
      </c>
      <c r="I53" s="8" t="n">
        <v>20103</v>
      </c>
      <c r="J53" s="8" t="n">
        <v>5016</v>
      </c>
      <c r="K53" s="9" t="n">
        <f aca="false">J53/I53</f>
        <v>0.249514997761528</v>
      </c>
      <c r="L53" s="10" t="n">
        <v>0.25</v>
      </c>
      <c r="M53" s="6" t="str">
        <f aca="false">IF(K53&gt;L53,"sim","não")</f>
        <v>não</v>
      </c>
      <c r="N53" s="11" t="n">
        <v>6.56</v>
      </c>
      <c r="O53" s="8" t="n">
        <v>12009</v>
      </c>
      <c r="P53" s="8" t="n">
        <v>2214</v>
      </c>
      <c r="Q53" s="9" t="n">
        <f aca="false">O53/(O53+P53)</f>
        <v>0.844336637840118</v>
      </c>
      <c r="R53" s="10" t="n">
        <v>0.874</v>
      </c>
      <c r="S53" s="12" t="n">
        <f aca="false">2*Q53-1</f>
        <v>0.688673275680236</v>
      </c>
      <c r="T53" s="10" t="n">
        <v>0.106</v>
      </c>
      <c r="U53" s="6" t="s">
        <v>68</v>
      </c>
      <c r="V53" s="6" t="s">
        <v>53</v>
      </c>
      <c r="W53" s="6" t="s">
        <v>54</v>
      </c>
      <c r="X53" s="6" t="s">
        <v>216</v>
      </c>
      <c r="Y53" s="8" t="n">
        <v>18544</v>
      </c>
    </row>
    <row r="54" customFormat="false" ht="15" hidden="false" customHeight="false" outlineLevel="0" collapsed="false">
      <c r="A54" s="5" t="n">
        <f aca="false">RANK(G54,$G$2:$G$1311)</f>
        <v>53</v>
      </c>
      <c r="B54" s="6" t="str">
        <f aca="false">IF(G54&gt;=Parâmetros!$B$4,"A",IF(G54&gt;=Parâmetros!$B$5,"B","C"))</f>
        <v>A</v>
      </c>
      <c r="C54" s="6" t="s">
        <v>217</v>
      </c>
      <c r="D54" s="6" t="s">
        <v>49</v>
      </c>
      <c r="E54" s="6" t="s">
        <v>50</v>
      </c>
      <c r="F54" s="6" t="s">
        <v>218</v>
      </c>
      <c r="G54" s="7" t="n">
        <f aca="false">J54*S54</f>
        <v>3426.05069465885</v>
      </c>
      <c r="H54" s="7" t="n">
        <f aca="false">I54*Parâmetros!$B$6/100*S54</f>
        <v>144.087953071936</v>
      </c>
      <c r="I54" s="8" t="n">
        <v>23640</v>
      </c>
      <c r="J54" s="8" t="n">
        <v>5621</v>
      </c>
      <c r="K54" s="9" t="n">
        <f aca="false">J54/I54</f>
        <v>0.237774957698816</v>
      </c>
      <c r="L54" s="10" t="n">
        <v>0.22</v>
      </c>
      <c r="M54" s="6" t="str">
        <f aca="false">IF(K54&gt;L54,"sim","não")</f>
        <v>sim</v>
      </c>
      <c r="N54" s="11" t="n">
        <v>-1.04</v>
      </c>
      <c r="O54" s="8" t="n">
        <v>13033</v>
      </c>
      <c r="P54" s="8" t="n">
        <v>3162</v>
      </c>
      <c r="Q54" s="9" t="n">
        <f aca="false">O54/(O54+P54)</f>
        <v>0.804754553874653</v>
      </c>
      <c r="R54" s="10" t="n">
        <v>0.829</v>
      </c>
      <c r="S54" s="12" t="n">
        <f aca="false">2*Q54-1</f>
        <v>0.609509107749305</v>
      </c>
      <c r="T54" s="10" t="n">
        <v>0.091</v>
      </c>
      <c r="U54" s="6" t="s">
        <v>71</v>
      </c>
      <c r="V54" s="6" t="s">
        <v>72</v>
      </c>
      <c r="W54" s="6" t="s">
        <v>54</v>
      </c>
      <c r="X54" s="6" t="s">
        <v>219</v>
      </c>
      <c r="Y54" s="8" t="n">
        <v>28707</v>
      </c>
    </row>
    <row r="55" customFormat="false" ht="15" hidden="false" customHeight="false" outlineLevel="0" collapsed="false">
      <c r="A55" s="5" t="n">
        <f aca="false">RANK(G55,$G$2:$G$1311)</f>
        <v>54</v>
      </c>
      <c r="B55" s="6" t="str">
        <f aca="false">IF(G55&gt;=Parâmetros!$B$4,"A",IF(G55&gt;=Parâmetros!$B$5,"B","C"))</f>
        <v>A</v>
      </c>
      <c r="C55" s="6" t="s">
        <v>220</v>
      </c>
      <c r="D55" s="6" t="s">
        <v>49</v>
      </c>
      <c r="E55" s="6" t="s">
        <v>50</v>
      </c>
      <c r="F55" s="6" t="s">
        <v>51</v>
      </c>
      <c r="G55" s="7" t="n">
        <f aca="false">J55*S55</f>
        <v>3397.1865234375</v>
      </c>
      <c r="H55" s="7" t="n">
        <f aca="false">I55*Parâmetros!$B$6/100*S55</f>
        <v>166.325569335938</v>
      </c>
      <c r="I55" s="8" t="n">
        <v>29229</v>
      </c>
      <c r="J55" s="8" t="n">
        <v>5970</v>
      </c>
      <c r="K55" s="9" t="n">
        <f aca="false">J55/I55</f>
        <v>0.204249204557118</v>
      </c>
      <c r="L55" s="10" t="n">
        <v>0.2</v>
      </c>
      <c r="M55" s="6" t="str">
        <f aca="false">IF(K55&gt;L55,"sim","não")</f>
        <v>sim</v>
      </c>
      <c r="N55" s="11" t="n">
        <v>-1.37</v>
      </c>
      <c r="O55" s="8" t="n">
        <v>16067</v>
      </c>
      <c r="P55" s="8" t="n">
        <v>4413</v>
      </c>
      <c r="Q55" s="9" t="n">
        <f aca="false">O55/(O55+P55)</f>
        <v>0.784521484375</v>
      </c>
      <c r="R55" s="10" t="n">
        <v>0.776</v>
      </c>
      <c r="S55" s="12" t="n">
        <f aca="false">2*Q55-1</f>
        <v>0.56904296875</v>
      </c>
      <c r="T55" s="10" t="n">
        <v>0.086</v>
      </c>
      <c r="U55" s="6" t="s">
        <v>71</v>
      </c>
      <c r="V55" s="6" t="s">
        <v>72</v>
      </c>
      <c r="W55" s="6" t="s">
        <v>54</v>
      </c>
      <c r="X55" s="6" t="s">
        <v>221</v>
      </c>
      <c r="Y55" s="8" t="n">
        <v>32136</v>
      </c>
    </row>
    <row r="56" customFormat="false" ht="15" hidden="false" customHeight="false" outlineLevel="0" collapsed="false">
      <c r="A56" s="5" t="n">
        <f aca="false">RANK(G56,$G$2:$G$1311)</f>
        <v>55</v>
      </c>
      <c r="B56" s="6" t="str">
        <f aca="false">IF(G56&gt;=Parâmetros!$B$4,"A",IF(G56&gt;=Parâmetros!$B$5,"B","C"))</f>
        <v>A</v>
      </c>
      <c r="C56" s="6" t="s">
        <v>222</v>
      </c>
      <c r="D56" s="6" t="s">
        <v>223</v>
      </c>
      <c r="E56" s="6" t="s">
        <v>209</v>
      </c>
      <c r="F56" s="6" t="s">
        <v>224</v>
      </c>
      <c r="G56" s="7" t="n">
        <f aca="false">J56*S56</f>
        <v>3382.35647181628</v>
      </c>
      <c r="H56" s="7" t="n">
        <f aca="false">I56*Parâmetros!$B$6/100*S56</f>
        <v>164.634536236206</v>
      </c>
      <c r="I56" s="8" t="n">
        <v>36832</v>
      </c>
      <c r="J56" s="8" t="n">
        <v>7567</v>
      </c>
      <c r="K56" s="9" t="n">
        <f aca="false">J56/I56</f>
        <v>0.205446350999131</v>
      </c>
      <c r="L56" s="10" t="n">
        <v>0.211</v>
      </c>
      <c r="M56" s="6" t="str">
        <f aca="false">IF(K56&gt;L56,"sim","não")</f>
        <v>não</v>
      </c>
      <c r="N56" s="11" t="n">
        <v>3.99</v>
      </c>
      <c r="O56" s="8" t="n">
        <v>19407</v>
      </c>
      <c r="P56" s="8" t="n">
        <v>7417</v>
      </c>
      <c r="Q56" s="9" t="n">
        <f aca="false">O56/(O56+P56)</f>
        <v>0.723493886072174</v>
      </c>
      <c r="R56" s="10" t="n">
        <v>0.727</v>
      </c>
      <c r="S56" s="12" t="n">
        <f aca="false">2*Q56-1</f>
        <v>0.446987772144348</v>
      </c>
      <c r="T56" s="10" t="n">
        <v>0.112</v>
      </c>
      <c r="U56" s="6" t="s">
        <v>96</v>
      </c>
      <c r="V56" s="6" t="s">
        <v>72</v>
      </c>
      <c r="W56" s="6" t="s">
        <v>54</v>
      </c>
      <c r="X56" s="6" t="s">
        <v>225</v>
      </c>
      <c r="Y56" s="8" t="n">
        <v>41262</v>
      </c>
    </row>
    <row r="57" customFormat="false" ht="15" hidden="false" customHeight="false" outlineLevel="0" collapsed="false">
      <c r="A57" s="5" t="n">
        <f aca="false">RANK(G57,$G$2:$G$1311)</f>
        <v>56</v>
      </c>
      <c r="B57" s="6" t="str">
        <f aca="false">IF(G57&gt;=Parâmetros!$B$4,"A",IF(G57&gt;=Parâmetros!$B$5,"B","C"))</f>
        <v>A</v>
      </c>
      <c r="C57" s="6" t="s">
        <v>226</v>
      </c>
      <c r="D57" s="6" t="s">
        <v>49</v>
      </c>
      <c r="E57" s="6" t="s">
        <v>50</v>
      </c>
      <c r="F57" s="6" t="s">
        <v>218</v>
      </c>
      <c r="G57" s="7" t="n">
        <f aca="false">J57*S57</f>
        <v>3363.14887375589</v>
      </c>
      <c r="H57" s="7" t="n">
        <f aca="false">I57*Parâmetros!$B$6/100*S57</f>
        <v>169.859891042431</v>
      </c>
      <c r="I57" s="8" t="n">
        <v>26041</v>
      </c>
      <c r="J57" s="8" t="n">
        <v>5156</v>
      </c>
      <c r="K57" s="9" t="n">
        <f aca="false">J57/I57</f>
        <v>0.197995468683998</v>
      </c>
      <c r="L57" s="10" t="n">
        <v>0.224</v>
      </c>
      <c r="M57" s="6" t="str">
        <f aca="false">IF(K57&gt;L57,"sim","não")</f>
        <v>não</v>
      </c>
      <c r="N57" s="11" t="n">
        <v>0.16</v>
      </c>
      <c r="O57" s="8" t="n">
        <v>15771</v>
      </c>
      <c r="P57" s="8" t="n">
        <v>3319</v>
      </c>
      <c r="Q57" s="9" t="n">
        <f aca="false">O57/(O57+P57)</f>
        <v>0.82613933996857</v>
      </c>
      <c r="R57" s="10" t="n">
        <v>0.835</v>
      </c>
      <c r="S57" s="12" t="n">
        <f aca="false">2*Q57-1</f>
        <v>0.65227867993714</v>
      </c>
      <c r="T57" s="10" t="n">
        <v>0.082</v>
      </c>
      <c r="U57" s="6" t="s">
        <v>77</v>
      </c>
      <c r="V57" s="6" t="s">
        <v>59</v>
      </c>
      <c r="W57" s="6" t="s">
        <v>54</v>
      </c>
      <c r="X57" s="6" t="s">
        <v>227</v>
      </c>
      <c r="Y57" s="8" t="n">
        <v>29250</v>
      </c>
    </row>
    <row r="58" customFormat="false" ht="15" hidden="false" customHeight="false" outlineLevel="0" collapsed="false">
      <c r="A58" s="5" t="n">
        <f aca="false">RANK(G58,$G$2:$G$1311)</f>
        <v>57</v>
      </c>
      <c r="B58" s="6" t="str">
        <f aca="false">IF(G58&gt;=Parâmetros!$B$4,"A",IF(G58&gt;=Parâmetros!$B$5,"B","C"))</f>
        <v>A</v>
      </c>
      <c r="C58" s="6" t="s">
        <v>228</v>
      </c>
      <c r="D58" s="6" t="s">
        <v>123</v>
      </c>
      <c r="E58" s="6" t="s">
        <v>50</v>
      </c>
      <c r="F58" s="6" t="s">
        <v>124</v>
      </c>
      <c r="G58" s="7" t="n">
        <f aca="false">J58*S58</f>
        <v>3338.34137429494</v>
      </c>
      <c r="H58" s="7" t="n">
        <f aca="false">I58*Parâmetros!$B$6/100*S58</f>
        <v>243.346972223208</v>
      </c>
      <c r="I58" s="8" t="n">
        <v>35332</v>
      </c>
      <c r="J58" s="8" t="n">
        <v>4847</v>
      </c>
      <c r="K58" s="9" t="n">
        <f aca="false">J58/I58</f>
        <v>0.137184422053662</v>
      </c>
      <c r="L58" s="10" t="n">
        <v>0.144</v>
      </c>
      <c r="M58" s="6" t="str">
        <f aca="false">IF(K58&gt;L58,"sim","não")</f>
        <v>não</v>
      </c>
      <c r="N58" s="11" t="n">
        <v>0.43</v>
      </c>
      <c r="O58" s="8" t="n">
        <v>23802</v>
      </c>
      <c r="P58" s="8" t="n">
        <v>4387</v>
      </c>
      <c r="Q58" s="9" t="n">
        <f aca="false">O58/(O58+P58)</f>
        <v>0.844371918124091</v>
      </c>
      <c r="R58" s="10" t="n">
        <v>0.86</v>
      </c>
      <c r="S58" s="12" t="n">
        <f aca="false">2*Q58-1</f>
        <v>0.688743836248182</v>
      </c>
      <c r="T58" s="10" t="n">
        <v>0.099</v>
      </c>
      <c r="U58" s="6" t="s">
        <v>77</v>
      </c>
      <c r="V58" s="6" t="s">
        <v>59</v>
      </c>
      <c r="W58" s="6" t="s">
        <v>54</v>
      </c>
      <c r="X58" s="6" t="s">
        <v>229</v>
      </c>
      <c r="Y58" s="8" t="n">
        <v>42559</v>
      </c>
    </row>
    <row r="59" customFormat="false" ht="15" hidden="false" customHeight="false" outlineLevel="0" collapsed="false">
      <c r="A59" s="5" t="n">
        <f aca="false">RANK(G59,$G$2:$G$1311)</f>
        <v>58</v>
      </c>
      <c r="B59" s="6" t="str">
        <f aca="false">IF(G59&gt;=Parâmetros!$B$4,"A",IF(G59&gt;=Parâmetros!$B$5,"B","C"))</f>
        <v>A</v>
      </c>
      <c r="C59" s="6" t="s">
        <v>230</v>
      </c>
      <c r="D59" s="6" t="s">
        <v>49</v>
      </c>
      <c r="E59" s="6" t="s">
        <v>50</v>
      </c>
      <c r="F59" s="6" t="s">
        <v>230</v>
      </c>
      <c r="G59" s="7" t="n">
        <f aca="false">J59*S59</f>
        <v>3337.41334596052</v>
      </c>
      <c r="H59" s="7" t="n">
        <f aca="false">I59*Parâmetros!$B$6/100*S59</f>
        <v>215.388607124645</v>
      </c>
      <c r="I59" s="8" t="n">
        <v>35799</v>
      </c>
      <c r="J59" s="8" t="n">
        <v>5547</v>
      </c>
      <c r="K59" s="9" t="n">
        <f aca="false">J59/I59</f>
        <v>0.154948462247549</v>
      </c>
      <c r="L59" s="10" t="n">
        <v>0.159</v>
      </c>
      <c r="M59" s="6" t="str">
        <f aca="false">IF(K59&gt;L59,"sim","não")</f>
        <v>não</v>
      </c>
      <c r="N59" s="11" t="n">
        <v>-1.38</v>
      </c>
      <c r="O59" s="8" t="n">
        <v>21986</v>
      </c>
      <c r="P59" s="8" t="n">
        <v>5468</v>
      </c>
      <c r="Q59" s="9" t="n">
        <f aca="false">O59/(O59+P59)</f>
        <v>0.800830480075763</v>
      </c>
      <c r="R59" s="10" t="n">
        <v>0.852</v>
      </c>
      <c r="S59" s="12" t="n">
        <f aca="false">2*Q59-1</f>
        <v>0.601660960151526</v>
      </c>
      <c r="T59" s="10" t="n">
        <v>0.094</v>
      </c>
      <c r="U59" s="6" t="s">
        <v>169</v>
      </c>
      <c r="V59" s="6" t="s">
        <v>59</v>
      </c>
      <c r="W59" s="6" t="s">
        <v>54</v>
      </c>
      <c r="X59" s="6" t="s">
        <v>231</v>
      </c>
      <c r="Y59" s="8" t="n">
        <v>46160</v>
      </c>
    </row>
    <row r="60" customFormat="false" ht="15" hidden="false" customHeight="false" outlineLevel="0" collapsed="false">
      <c r="A60" s="5" t="n">
        <f aca="false">RANK(G60,$G$2:$G$1311)</f>
        <v>59</v>
      </c>
      <c r="B60" s="6" t="str">
        <f aca="false">IF(G60&gt;=Parâmetros!$B$4,"A",IF(G60&gt;=Parâmetros!$B$5,"B","C"))</f>
        <v>A</v>
      </c>
      <c r="C60" s="6" t="s">
        <v>232</v>
      </c>
      <c r="D60" s="6" t="s">
        <v>49</v>
      </c>
      <c r="E60" s="6" t="s">
        <v>50</v>
      </c>
      <c r="F60" s="6" t="s">
        <v>168</v>
      </c>
      <c r="G60" s="7" t="n">
        <f aca="false">J60*S60</f>
        <v>3304.5699271688</v>
      </c>
      <c r="H60" s="7" t="n">
        <f aca="false">I60*Parâmetros!$B$6/100*S60</f>
        <v>176.625486309579</v>
      </c>
      <c r="I60" s="8" t="n">
        <v>28531</v>
      </c>
      <c r="J60" s="8" t="n">
        <v>5338</v>
      </c>
      <c r="K60" s="9" t="n">
        <f aca="false">J60/I60</f>
        <v>0.187094739055764</v>
      </c>
      <c r="L60" s="10" t="n">
        <v>0.239</v>
      </c>
      <c r="M60" s="6" t="str">
        <f aca="false">IF(K60&gt;L60,"sim","não")</f>
        <v>não</v>
      </c>
      <c r="N60" s="11" t="n">
        <v>0.96</v>
      </c>
      <c r="O60" s="8" t="n">
        <v>17562</v>
      </c>
      <c r="P60" s="8" t="n">
        <v>4132</v>
      </c>
      <c r="Q60" s="9" t="n">
        <f aca="false">O60/(O60+P60)</f>
        <v>0.809532589656126</v>
      </c>
      <c r="R60" s="10" t="n">
        <v>0.848</v>
      </c>
      <c r="S60" s="12" t="n">
        <f aca="false">2*Q60-1</f>
        <v>0.619065179312252</v>
      </c>
      <c r="T60" s="10" t="n">
        <v>0.1</v>
      </c>
      <c r="U60" s="6" t="s">
        <v>77</v>
      </c>
      <c r="V60" s="6" t="s">
        <v>59</v>
      </c>
      <c r="W60" s="6" t="s">
        <v>54</v>
      </c>
      <c r="X60" s="6" t="s">
        <v>233</v>
      </c>
      <c r="Y60" s="8" t="n">
        <v>35357</v>
      </c>
    </row>
    <row r="61" customFormat="false" ht="15" hidden="false" customHeight="false" outlineLevel="0" collapsed="false">
      <c r="A61" s="5" t="n">
        <f aca="false">RANK(G61,$G$2:$G$1311)</f>
        <v>60</v>
      </c>
      <c r="B61" s="6" t="str">
        <f aca="false">IF(G61&gt;=Parâmetros!$B$4,"A",IF(G61&gt;=Parâmetros!$B$5,"B","C"))</f>
        <v>A</v>
      </c>
      <c r="C61" s="6" t="s">
        <v>234</v>
      </c>
      <c r="D61" s="6" t="s">
        <v>86</v>
      </c>
      <c r="E61" s="6" t="s">
        <v>50</v>
      </c>
      <c r="F61" s="6" t="s">
        <v>235</v>
      </c>
      <c r="G61" s="7" t="n">
        <f aca="false">J61*S61</f>
        <v>3301.7646724187</v>
      </c>
      <c r="H61" s="7" t="n">
        <f aca="false">I61*Parâmetros!$B$6/100*S61</f>
        <v>134.656790556556</v>
      </c>
      <c r="I61" s="8" t="n">
        <v>30147</v>
      </c>
      <c r="J61" s="8" t="n">
        <v>7392</v>
      </c>
      <c r="K61" s="9" t="n">
        <f aca="false">J61/I61</f>
        <v>0.245198527216638</v>
      </c>
      <c r="L61" s="10" t="n">
        <v>0.236</v>
      </c>
      <c r="M61" s="6" t="str">
        <f aca="false">IF(K61&gt;L61,"sim","não")</f>
        <v>sim</v>
      </c>
      <c r="N61" s="11" t="n">
        <v>-0.86</v>
      </c>
      <c r="O61" s="8" t="n">
        <v>15258</v>
      </c>
      <c r="P61" s="8" t="n">
        <v>5836</v>
      </c>
      <c r="Q61" s="9" t="n">
        <f aca="false">O61/(O61+P61)</f>
        <v>0.72333364937897</v>
      </c>
      <c r="R61" s="10" t="n">
        <v>0.763</v>
      </c>
      <c r="S61" s="12" t="n">
        <f aca="false">2*Q61-1</f>
        <v>0.446667298757941</v>
      </c>
      <c r="T61" s="10" t="n">
        <v>0.088</v>
      </c>
      <c r="U61" s="6" t="s">
        <v>63</v>
      </c>
      <c r="V61" s="6" t="s">
        <v>59</v>
      </c>
      <c r="W61" s="6" t="s">
        <v>54</v>
      </c>
      <c r="X61" s="6" t="s">
        <v>236</v>
      </c>
      <c r="Y61" s="8" t="n">
        <v>38829</v>
      </c>
    </row>
    <row r="62" customFormat="false" ht="15" hidden="false" customHeight="false" outlineLevel="0" collapsed="false">
      <c r="A62" s="5" t="n">
        <f aca="false">RANK(G62,$G$2:$G$1311)</f>
        <v>61</v>
      </c>
      <c r="B62" s="6" t="str">
        <f aca="false">IF(G62&gt;=Parâmetros!$B$4,"A",IF(G62&gt;=Parâmetros!$B$5,"B","C"))</f>
        <v>A</v>
      </c>
      <c r="C62" s="6" t="s">
        <v>237</v>
      </c>
      <c r="D62" s="6" t="s">
        <v>49</v>
      </c>
      <c r="E62" s="6" t="s">
        <v>50</v>
      </c>
      <c r="F62" s="6" t="s">
        <v>62</v>
      </c>
      <c r="G62" s="7" t="n">
        <f aca="false">J62*S62</f>
        <v>3299.74283021408</v>
      </c>
      <c r="H62" s="7" t="n">
        <f aca="false">I62*Parâmetros!$B$6/100*S62</f>
        <v>189.371415107042</v>
      </c>
      <c r="I62" s="8" t="n">
        <v>28890</v>
      </c>
      <c r="J62" s="8" t="n">
        <v>5034</v>
      </c>
      <c r="K62" s="9" t="n">
        <f aca="false">J62/I62</f>
        <v>0.174247144340602</v>
      </c>
      <c r="L62" s="10" t="n">
        <v>0.237</v>
      </c>
      <c r="M62" s="6" t="str">
        <f aca="false">IF(K62&gt;L62,"sim","não")</f>
        <v>não</v>
      </c>
      <c r="N62" s="11" t="n">
        <v>-0.86</v>
      </c>
      <c r="O62" s="8" t="n">
        <v>18443</v>
      </c>
      <c r="P62" s="8" t="n">
        <v>3838</v>
      </c>
      <c r="Q62" s="9" t="n">
        <f aca="false">O62/(O62+P62)</f>
        <v>0.827745612854001</v>
      </c>
      <c r="R62" s="10" t="n">
        <v>0.861</v>
      </c>
      <c r="S62" s="12" t="n">
        <f aca="false">2*Q62-1</f>
        <v>0.655491225708002</v>
      </c>
      <c r="T62" s="10" t="n">
        <v>0.094</v>
      </c>
      <c r="U62" s="6" t="s">
        <v>96</v>
      </c>
      <c r="V62" s="6" t="s">
        <v>72</v>
      </c>
      <c r="W62" s="6" t="s">
        <v>54</v>
      </c>
      <c r="X62" s="6" t="s">
        <v>238</v>
      </c>
      <c r="Y62" s="8" t="n">
        <v>37439</v>
      </c>
    </row>
    <row r="63" customFormat="false" ht="15" hidden="false" customHeight="false" outlineLevel="0" collapsed="false">
      <c r="A63" s="5" t="n">
        <f aca="false">RANK(G63,$G$2:$G$1311)</f>
        <v>62</v>
      </c>
      <c r="B63" s="6" t="str">
        <f aca="false">IF(G63&gt;=Parâmetros!$B$4,"A",IF(G63&gt;=Parâmetros!$B$5,"B","C"))</f>
        <v>A</v>
      </c>
      <c r="C63" s="6" t="s">
        <v>239</v>
      </c>
      <c r="D63" s="6" t="s">
        <v>49</v>
      </c>
      <c r="E63" s="6" t="s">
        <v>50</v>
      </c>
      <c r="F63" s="6" t="s">
        <v>95</v>
      </c>
      <c r="G63" s="7" t="n">
        <f aca="false">J63*S63</f>
        <v>3298.64376673415</v>
      </c>
      <c r="H63" s="7" t="n">
        <f aca="false">I63*Parâmetros!$B$6/100*S63</f>
        <v>148.586105270032</v>
      </c>
      <c r="I63" s="8" t="n">
        <v>21207</v>
      </c>
      <c r="J63" s="8" t="n">
        <v>4708</v>
      </c>
      <c r="K63" s="9" t="n">
        <f aca="false">J63/I63</f>
        <v>0.22200216909511</v>
      </c>
      <c r="L63" s="10" t="n">
        <v>0.263</v>
      </c>
      <c r="M63" s="6" t="str">
        <f aca="false">IF(K63&gt;L63,"sim","não")</f>
        <v>não</v>
      </c>
      <c r="N63" s="11" t="n">
        <v>-0.91</v>
      </c>
      <c r="O63" s="8" t="n">
        <v>13021</v>
      </c>
      <c r="P63" s="8" t="n">
        <v>2292</v>
      </c>
      <c r="Q63" s="9" t="n">
        <f aca="false">O63/(O63+P63)</f>
        <v>0.850323254750865</v>
      </c>
      <c r="R63" s="10" t="n">
        <v>0.868</v>
      </c>
      <c r="S63" s="12" t="n">
        <f aca="false">2*Q63-1</f>
        <v>0.700646509501731</v>
      </c>
      <c r="T63" s="10" t="n">
        <v>0.111</v>
      </c>
      <c r="U63" s="6" t="s">
        <v>71</v>
      </c>
      <c r="V63" s="6" t="s">
        <v>72</v>
      </c>
      <c r="W63" s="6" t="s">
        <v>54</v>
      </c>
      <c r="X63" s="6" t="s">
        <v>240</v>
      </c>
      <c r="Y63" s="8" t="n">
        <v>24236</v>
      </c>
    </row>
    <row r="64" customFormat="false" ht="15" hidden="false" customHeight="false" outlineLevel="0" collapsed="false">
      <c r="A64" s="5" t="n">
        <f aca="false">RANK(G64,$G$2:$G$1311)</f>
        <v>63</v>
      </c>
      <c r="B64" s="6" t="str">
        <f aca="false">IF(G64&gt;=Parâmetros!$B$4,"A",IF(G64&gt;=Parâmetros!$B$5,"B","C"))</f>
        <v>A</v>
      </c>
      <c r="C64" s="6" t="s">
        <v>241</v>
      </c>
      <c r="D64" s="6" t="s">
        <v>75</v>
      </c>
      <c r="E64" s="6" t="s">
        <v>50</v>
      </c>
      <c r="F64" s="6" t="s">
        <v>154</v>
      </c>
      <c r="G64" s="7" t="n">
        <f aca="false">J64*S64</f>
        <v>3296.15730059328</v>
      </c>
      <c r="H64" s="7" t="n">
        <f aca="false">I64*Parâmetros!$B$6/100*S64</f>
        <v>182.271283783784</v>
      </c>
      <c r="I64" s="8" t="n">
        <v>32554</v>
      </c>
      <c r="J64" s="8" t="n">
        <v>5887</v>
      </c>
      <c r="K64" s="9" t="n">
        <f aca="false">J64/I64</f>
        <v>0.180837992259016</v>
      </c>
      <c r="L64" s="10" t="n">
        <v>0.195</v>
      </c>
      <c r="M64" s="6" t="str">
        <f aca="false">IF(K64&gt;L64,"sim","não")</f>
        <v>não</v>
      </c>
      <c r="N64" s="11" t="n">
        <v>-1.31</v>
      </c>
      <c r="O64" s="8" t="n">
        <v>18931</v>
      </c>
      <c r="P64" s="8" t="n">
        <v>5341</v>
      </c>
      <c r="Q64" s="9" t="n">
        <f aca="false">O64/(O64+P64)</f>
        <v>0.779952208305867</v>
      </c>
      <c r="R64" s="10" t="n">
        <v>0.831</v>
      </c>
      <c r="S64" s="12" t="n">
        <f aca="false">2*Q64-1</f>
        <v>0.559904416611734</v>
      </c>
      <c r="T64" s="10" t="n">
        <v>0.129</v>
      </c>
      <c r="U64" s="6" t="s">
        <v>96</v>
      </c>
      <c r="V64" s="6" t="s">
        <v>72</v>
      </c>
      <c r="W64" s="6" t="s">
        <v>54</v>
      </c>
      <c r="X64" s="6" t="s">
        <v>242</v>
      </c>
      <c r="Y64" s="8" t="n">
        <v>38984</v>
      </c>
    </row>
    <row r="65" customFormat="false" ht="15" hidden="false" customHeight="false" outlineLevel="0" collapsed="false">
      <c r="A65" s="5" t="n">
        <f aca="false">RANK(G65,$G$2:$G$1311)</f>
        <v>64</v>
      </c>
      <c r="B65" s="6" t="str">
        <f aca="false">IF(G65&gt;=Parâmetros!$B$4,"A",IF(G65&gt;=Parâmetros!$B$5,"B","C"))</f>
        <v>A</v>
      </c>
      <c r="C65" s="6" t="s">
        <v>243</v>
      </c>
      <c r="D65" s="6" t="s">
        <v>141</v>
      </c>
      <c r="E65" s="6" t="s">
        <v>142</v>
      </c>
      <c r="F65" s="6" t="s">
        <v>243</v>
      </c>
      <c r="G65" s="7" t="n">
        <f aca="false">J65*S65</f>
        <v>3286.43125491739</v>
      </c>
      <c r="H65" s="7" t="n">
        <f aca="false">I65*Parâmetros!$B$6/100*S65</f>
        <v>117.434539732494</v>
      </c>
      <c r="I65" s="8" t="n">
        <v>31120</v>
      </c>
      <c r="J65" s="8" t="n">
        <v>8709</v>
      </c>
      <c r="K65" s="9" t="n">
        <f aca="false">J65/I65</f>
        <v>0.279852185089974</v>
      </c>
      <c r="L65" s="10" t="n">
        <v>0.277</v>
      </c>
      <c r="M65" s="6" t="str">
        <f aca="false">IF(K65&gt;L65,"sim","não")</f>
        <v>sim</v>
      </c>
      <c r="N65" s="11" t="n">
        <v>-0.92</v>
      </c>
      <c r="O65" s="8" t="n">
        <v>14005</v>
      </c>
      <c r="P65" s="8" t="n">
        <v>6331</v>
      </c>
      <c r="Q65" s="9" t="n">
        <f aca="false">O65/(O65+P65)</f>
        <v>0.688680173092054</v>
      </c>
      <c r="R65" s="10" t="n">
        <v>0.721</v>
      </c>
      <c r="S65" s="12" t="n">
        <f aca="false">2*Q65-1</f>
        <v>0.377360346184107</v>
      </c>
      <c r="T65" s="10" t="n">
        <v>0.15</v>
      </c>
      <c r="U65" s="6" t="s">
        <v>77</v>
      </c>
      <c r="V65" s="6" t="s">
        <v>59</v>
      </c>
      <c r="W65" s="6" t="s">
        <v>54</v>
      </c>
      <c r="X65" s="6" t="s">
        <v>244</v>
      </c>
      <c r="Y65" s="8" t="n">
        <v>40364</v>
      </c>
    </row>
    <row r="66" customFormat="false" ht="15" hidden="false" customHeight="false" outlineLevel="0" collapsed="false">
      <c r="A66" s="5" t="n">
        <f aca="false">RANK(G66,$G$2:$G$1311)</f>
        <v>65</v>
      </c>
      <c r="B66" s="6" t="str">
        <f aca="false">IF(G66&gt;=Parâmetros!$B$4,"A",IF(G66&gt;=Parâmetros!$B$5,"B","C"))</f>
        <v>A</v>
      </c>
      <c r="C66" s="6" t="s">
        <v>245</v>
      </c>
      <c r="D66" s="6" t="s">
        <v>86</v>
      </c>
      <c r="E66" s="6" t="s">
        <v>50</v>
      </c>
      <c r="F66" s="6" t="s">
        <v>184</v>
      </c>
      <c r="G66" s="7" t="n">
        <f aca="false">J66*S66</f>
        <v>3260.34519854453</v>
      </c>
      <c r="H66" s="7" t="n">
        <f aca="false">I66*Parâmetros!$B$6/100*S66</f>
        <v>153.909050783104</v>
      </c>
      <c r="I66" s="8" t="n">
        <v>25803</v>
      </c>
      <c r="J66" s="8" t="n">
        <v>5466</v>
      </c>
      <c r="K66" s="9" t="n">
        <f aca="false">J66/I66</f>
        <v>0.211835833042669</v>
      </c>
      <c r="L66" s="10" t="n">
        <v>0.191</v>
      </c>
      <c r="M66" s="6" t="str">
        <f aca="false">IF(K66&gt;L66,"sim","não")</f>
        <v>sim</v>
      </c>
      <c r="N66" s="11" t="n">
        <v>1.39</v>
      </c>
      <c r="O66" s="8" t="n">
        <v>15137</v>
      </c>
      <c r="P66" s="8" t="n">
        <v>3826</v>
      </c>
      <c r="Q66" s="9" t="n">
        <f aca="false">O66/(O66+P66)</f>
        <v>0.798238675315087</v>
      </c>
      <c r="R66" s="10" t="n">
        <v>0.838</v>
      </c>
      <c r="S66" s="12" t="n">
        <f aca="false">2*Q66-1</f>
        <v>0.596477350630175</v>
      </c>
      <c r="T66" s="10" t="n">
        <v>0.075</v>
      </c>
      <c r="U66" s="6" t="s">
        <v>68</v>
      </c>
      <c r="V66" s="6" t="s">
        <v>53</v>
      </c>
      <c r="W66" s="6" t="s">
        <v>54</v>
      </c>
      <c r="X66" s="6" t="s">
        <v>246</v>
      </c>
      <c r="Y66" s="8" t="n">
        <v>32812</v>
      </c>
    </row>
    <row r="67" customFormat="false" ht="15" hidden="false" customHeight="false" outlineLevel="0" collapsed="false">
      <c r="A67" s="5" t="n">
        <f aca="false">RANK(G67,$G$2:$G$1311)</f>
        <v>66</v>
      </c>
      <c r="B67" s="6" t="str">
        <f aca="false">IF(G67&gt;=Parâmetros!$B$4,"A",IF(G67&gt;=Parâmetros!$B$5,"B","C"))</f>
        <v>A</v>
      </c>
      <c r="C67" s="6" t="s">
        <v>247</v>
      </c>
      <c r="D67" s="6" t="s">
        <v>123</v>
      </c>
      <c r="E67" s="6" t="s">
        <v>50</v>
      </c>
      <c r="F67" s="6" t="s">
        <v>124</v>
      </c>
      <c r="G67" s="7" t="n">
        <f aca="false">J67*S67</f>
        <v>3259.08243202769</v>
      </c>
      <c r="H67" s="7" t="n">
        <f aca="false">I67*Parâmetros!$B$6/100*S67</f>
        <v>209.643831741489</v>
      </c>
      <c r="I67" s="8" t="n">
        <v>38750</v>
      </c>
      <c r="J67" s="8" t="n">
        <v>6024</v>
      </c>
      <c r="K67" s="9" t="n">
        <f aca="false">J67/I67</f>
        <v>0.155458064516129</v>
      </c>
      <c r="L67" s="10" t="n">
        <v>0.157</v>
      </c>
      <c r="M67" s="6" t="str">
        <f aca="false">IF(K67&gt;L67,"sim","não")</f>
        <v>não</v>
      </c>
      <c r="N67" s="11" t="n">
        <v>1.22</v>
      </c>
      <c r="O67" s="8" t="n">
        <v>23153</v>
      </c>
      <c r="P67" s="8" t="n">
        <v>6896</v>
      </c>
      <c r="Q67" s="9" t="n">
        <f aca="false">O67/(O67+P67)</f>
        <v>0.770508169989018</v>
      </c>
      <c r="R67" s="10" t="n">
        <v>0.788</v>
      </c>
      <c r="S67" s="12" t="n">
        <f aca="false">2*Q67-1</f>
        <v>0.541016339978036</v>
      </c>
      <c r="T67" s="10" t="n">
        <v>0.098</v>
      </c>
      <c r="U67" s="6" t="s">
        <v>52</v>
      </c>
      <c r="V67" s="6" t="s">
        <v>53</v>
      </c>
      <c r="W67" s="6" t="s">
        <v>54</v>
      </c>
      <c r="X67" s="6" t="s">
        <v>248</v>
      </c>
      <c r="Y67" s="8" t="n">
        <v>46119</v>
      </c>
    </row>
    <row r="68" customFormat="false" ht="15" hidden="false" customHeight="false" outlineLevel="0" collapsed="false">
      <c r="A68" s="5" t="n">
        <f aca="false">RANK(G68,$G$2:$G$1311)</f>
        <v>67</v>
      </c>
      <c r="B68" s="6" t="str">
        <f aca="false">IF(G68&gt;=Parâmetros!$B$4,"A",IF(G68&gt;=Parâmetros!$B$5,"B","C"))</f>
        <v>A</v>
      </c>
      <c r="C68" s="6" t="s">
        <v>249</v>
      </c>
      <c r="D68" s="6" t="s">
        <v>66</v>
      </c>
      <c r="E68" s="6" t="s">
        <v>50</v>
      </c>
      <c r="F68" s="6" t="s">
        <v>67</v>
      </c>
      <c r="G68" s="7" t="n">
        <f aca="false">J68*S68</f>
        <v>3249.36402467964</v>
      </c>
      <c r="H68" s="7" t="n">
        <f aca="false">I68*Parâmetros!$B$6/100*S68</f>
        <v>111.99950166113</v>
      </c>
      <c r="I68" s="8" t="n">
        <v>16331</v>
      </c>
      <c r="J68" s="8" t="n">
        <v>4738</v>
      </c>
      <c r="K68" s="9" t="n">
        <f aca="false">J68/I68</f>
        <v>0.290123078807177</v>
      </c>
      <c r="L68" s="10" t="n">
        <v>0.307</v>
      </c>
      <c r="M68" s="6" t="str">
        <f aca="false">IF(K68&gt;L68,"sim","não")</f>
        <v>não</v>
      </c>
      <c r="N68" s="11" t="n">
        <v>-0.77</v>
      </c>
      <c r="O68" s="8" t="n">
        <v>8880</v>
      </c>
      <c r="P68" s="8" t="n">
        <v>1655</v>
      </c>
      <c r="Q68" s="9" t="n">
        <f aca="false">O68/(O68+P68)</f>
        <v>0.842904603701946</v>
      </c>
      <c r="R68" s="10" t="n">
        <v>0.863</v>
      </c>
      <c r="S68" s="12" t="n">
        <f aca="false">2*Q68-1</f>
        <v>0.685809207403892</v>
      </c>
      <c r="T68" s="10" t="n">
        <v>0.145</v>
      </c>
      <c r="U68" s="6" t="s">
        <v>63</v>
      </c>
      <c r="V68" s="6" t="s">
        <v>59</v>
      </c>
      <c r="W68" s="6" t="s">
        <v>54</v>
      </c>
      <c r="X68" s="6" t="s">
        <v>250</v>
      </c>
      <c r="Y68" s="8" t="n">
        <v>17165</v>
      </c>
    </row>
    <row r="69" customFormat="false" ht="15" hidden="false" customHeight="false" outlineLevel="0" collapsed="false">
      <c r="A69" s="5" t="n">
        <f aca="false">RANK(G69,$G$2:$G$1311)</f>
        <v>68</v>
      </c>
      <c r="B69" s="6" t="str">
        <f aca="false">IF(G69&gt;=Parâmetros!$B$4,"A",IF(G69&gt;=Parâmetros!$B$5,"B","C"))</f>
        <v>A</v>
      </c>
      <c r="C69" s="6" t="s">
        <v>251</v>
      </c>
      <c r="D69" s="6" t="s">
        <v>223</v>
      </c>
      <c r="E69" s="6" t="s">
        <v>209</v>
      </c>
      <c r="F69" s="6" t="s">
        <v>252</v>
      </c>
      <c r="G69" s="7" t="n">
        <f aca="false">J69*S69</f>
        <v>3227.04418531137</v>
      </c>
      <c r="H69" s="7" t="n">
        <f aca="false">I69*Parâmetros!$B$6/100*S69</f>
        <v>167.077816374557</v>
      </c>
      <c r="I69" s="8" t="n">
        <v>39219</v>
      </c>
      <c r="J69" s="8" t="n">
        <v>7575</v>
      </c>
      <c r="K69" s="9" t="n">
        <f aca="false">J69/I69</f>
        <v>0.193146179147862</v>
      </c>
      <c r="L69" s="10" t="n">
        <v>0.196</v>
      </c>
      <c r="M69" s="6" t="str">
        <f aca="false">IF(K69&gt;L69,"sim","não")</f>
        <v>não</v>
      </c>
      <c r="N69" s="11" t="n">
        <v>4.93</v>
      </c>
      <c r="O69" s="8" t="n">
        <v>20300</v>
      </c>
      <c r="P69" s="8" t="n">
        <v>8171</v>
      </c>
      <c r="Q69" s="9" t="n">
        <f aca="false">O69/(O69+P69)</f>
        <v>0.713006216852236</v>
      </c>
      <c r="R69" s="10" t="n">
        <v>0.731</v>
      </c>
      <c r="S69" s="12" t="n">
        <f aca="false">2*Q69-1</f>
        <v>0.426012433704471</v>
      </c>
      <c r="T69" s="10" t="n">
        <v>0.082</v>
      </c>
      <c r="U69" s="6" t="s">
        <v>96</v>
      </c>
      <c r="V69" s="6" t="s">
        <v>72</v>
      </c>
      <c r="W69" s="6" t="s">
        <v>54</v>
      </c>
      <c r="X69" s="6" t="s">
        <v>253</v>
      </c>
      <c r="Y69" s="8" t="n">
        <v>44573</v>
      </c>
    </row>
    <row r="70" customFormat="false" ht="15" hidden="false" customHeight="false" outlineLevel="0" collapsed="false">
      <c r="A70" s="5" t="n">
        <f aca="false">RANK(G70,$G$2:$G$1311)</f>
        <v>69</v>
      </c>
      <c r="B70" s="6" t="str">
        <f aca="false">IF(G70&gt;=Parâmetros!$B$4,"A",IF(G70&gt;=Parâmetros!$B$5,"B","C"))</f>
        <v>A</v>
      </c>
      <c r="C70" s="6" t="s">
        <v>254</v>
      </c>
      <c r="D70" s="6" t="s">
        <v>49</v>
      </c>
      <c r="E70" s="6" t="s">
        <v>50</v>
      </c>
      <c r="F70" s="6" t="s">
        <v>255</v>
      </c>
      <c r="G70" s="7" t="n">
        <f aca="false">J70*S70</f>
        <v>3202.81816077319</v>
      </c>
      <c r="H70" s="7" t="n">
        <f aca="false">I70*Parâmetros!$B$6/100*S70</f>
        <v>153.928517275305</v>
      </c>
      <c r="I70" s="8" t="n">
        <v>23737</v>
      </c>
      <c r="J70" s="8" t="n">
        <v>4939</v>
      </c>
      <c r="K70" s="9" t="n">
        <f aca="false">J70/I70</f>
        <v>0.208071786662173</v>
      </c>
      <c r="L70" s="10" t="n">
        <v>0.231</v>
      </c>
      <c r="M70" s="6" t="str">
        <f aca="false">IF(K70&gt;L70,"sim","não")</f>
        <v>não</v>
      </c>
      <c r="N70" s="11" t="n">
        <v>-1.5</v>
      </c>
      <c r="O70" s="8" t="n">
        <v>14242</v>
      </c>
      <c r="P70" s="8" t="n">
        <v>3037</v>
      </c>
      <c r="Q70" s="9" t="n">
        <f aca="false">O70/(O70+P70)</f>
        <v>0.824237513745008</v>
      </c>
      <c r="R70" s="10" t="n">
        <v>0.86</v>
      </c>
      <c r="S70" s="12" t="n">
        <f aca="false">2*Q70-1</f>
        <v>0.648475027490017</v>
      </c>
      <c r="T70" s="10" t="n">
        <v>0.11</v>
      </c>
      <c r="U70" s="6" t="s">
        <v>71</v>
      </c>
      <c r="V70" s="6" t="s">
        <v>72</v>
      </c>
      <c r="W70" s="6" t="s">
        <v>54</v>
      </c>
      <c r="X70" s="6" t="s">
        <v>256</v>
      </c>
      <c r="Y70" s="8" t="n">
        <v>30711</v>
      </c>
    </row>
    <row r="71" customFormat="false" ht="15" hidden="false" customHeight="false" outlineLevel="0" collapsed="false">
      <c r="A71" s="5" t="n">
        <f aca="false">RANK(G71,$G$2:$G$1311)</f>
        <v>70</v>
      </c>
      <c r="B71" s="6" t="str">
        <f aca="false">IF(G71&gt;=Parâmetros!$B$4,"A",IF(G71&gt;=Parâmetros!$B$5,"B","C"))</f>
        <v>A</v>
      </c>
      <c r="C71" s="6" t="s">
        <v>257</v>
      </c>
      <c r="D71" s="6" t="s">
        <v>75</v>
      </c>
      <c r="E71" s="6" t="s">
        <v>50</v>
      </c>
      <c r="F71" s="6" t="s">
        <v>258</v>
      </c>
      <c r="G71" s="7" t="n">
        <f aca="false">J71*S71</f>
        <v>3167.11685838953</v>
      </c>
      <c r="H71" s="7" t="n">
        <f aca="false">I71*Parâmetros!$B$6/100*S71</f>
        <v>189.519641412138</v>
      </c>
      <c r="I71" s="8" t="n">
        <v>33618</v>
      </c>
      <c r="J71" s="8" t="n">
        <v>5618</v>
      </c>
      <c r="K71" s="9" t="n">
        <f aca="false">J71/I71</f>
        <v>0.167112856207984</v>
      </c>
      <c r="L71" s="10" t="n">
        <v>0.178</v>
      </c>
      <c r="M71" s="6" t="str">
        <f aca="false">IF(K71&gt;L71,"sim","não")</f>
        <v>não</v>
      </c>
      <c r="N71" s="11" t="n">
        <v>0.29</v>
      </c>
      <c r="O71" s="8" t="n">
        <v>19711</v>
      </c>
      <c r="P71" s="8" t="n">
        <v>5499</v>
      </c>
      <c r="Q71" s="9" t="n">
        <f aca="false">O71/(O71+P71)</f>
        <v>0.781872272907576</v>
      </c>
      <c r="R71" s="10" t="n">
        <v>0.827</v>
      </c>
      <c r="S71" s="12" t="n">
        <f aca="false">2*Q71-1</f>
        <v>0.563744545815153</v>
      </c>
      <c r="T71" s="10" t="n">
        <v>0.121</v>
      </c>
      <c r="U71" s="6" t="s">
        <v>63</v>
      </c>
      <c r="V71" s="6" t="s">
        <v>59</v>
      </c>
      <c r="W71" s="6" t="s">
        <v>54</v>
      </c>
      <c r="X71" s="6" t="s">
        <v>259</v>
      </c>
      <c r="Y71" s="8" t="n">
        <v>40183</v>
      </c>
    </row>
    <row r="72" customFormat="false" ht="15" hidden="false" customHeight="false" outlineLevel="0" collapsed="false">
      <c r="A72" s="5" t="n">
        <f aca="false">RANK(G72,$G$2:$G$1311)</f>
        <v>71</v>
      </c>
      <c r="B72" s="6" t="str">
        <f aca="false">IF(G72&gt;=Parâmetros!$B$4,"A",IF(G72&gt;=Parâmetros!$B$5,"B","C"))</f>
        <v>A</v>
      </c>
      <c r="C72" s="6" t="s">
        <v>260</v>
      </c>
      <c r="D72" s="6" t="s">
        <v>177</v>
      </c>
      <c r="E72" s="6" t="s">
        <v>50</v>
      </c>
      <c r="F72" s="6" t="s">
        <v>261</v>
      </c>
      <c r="G72" s="7" t="n">
        <f aca="false">J72*S72</f>
        <v>3165.60045030557</v>
      </c>
      <c r="H72" s="7" t="n">
        <f aca="false">I72*Parâmetros!$B$6/100*S72</f>
        <v>122.71206497266</v>
      </c>
      <c r="I72" s="8" t="n">
        <v>23495</v>
      </c>
      <c r="J72" s="8" t="n">
        <v>6061</v>
      </c>
      <c r="K72" s="9" t="n">
        <f aca="false">J72/I72</f>
        <v>0.257969780804426</v>
      </c>
      <c r="L72" s="10" t="n">
        <v>0.288</v>
      </c>
      <c r="M72" s="6" t="str">
        <f aca="false">IF(K72&gt;L72,"sim","não")</f>
        <v>não</v>
      </c>
      <c r="N72" s="11" t="n">
        <v>-0.32</v>
      </c>
      <c r="O72" s="8" t="n">
        <v>11832</v>
      </c>
      <c r="P72" s="8" t="n">
        <v>3713</v>
      </c>
      <c r="Q72" s="9" t="n">
        <f aca="false">O72/(O72+P72)</f>
        <v>0.761145062721132</v>
      </c>
      <c r="R72" s="10" t="n">
        <v>0.808</v>
      </c>
      <c r="S72" s="12" t="n">
        <f aca="false">2*Q72-1</f>
        <v>0.522290125442265</v>
      </c>
      <c r="T72" s="10" t="n">
        <v>0.078</v>
      </c>
      <c r="U72" s="6" t="s">
        <v>96</v>
      </c>
      <c r="V72" s="6" t="s">
        <v>72</v>
      </c>
      <c r="W72" s="6" t="s">
        <v>54</v>
      </c>
      <c r="X72" s="6" t="s">
        <v>262</v>
      </c>
      <c r="Y72" s="8" t="n">
        <v>30604</v>
      </c>
    </row>
    <row r="73" customFormat="false" ht="15" hidden="false" customHeight="false" outlineLevel="0" collapsed="false">
      <c r="A73" s="5" t="n">
        <f aca="false">RANK(G73,$G$2:$G$1311)</f>
        <v>72</v>
      </c>
      <c r="B73" s="6" t="str">
        <f aca="false">IF(G73&gt;=Parâmetros!$B$4,"A",IF(G73&gt;=Parâmetros!$B$5,"B","C"))</f>
        <v>A</v>
      </c>
      <c r="C73" s="6" t="s">
        <v>263</v>
      </c>
      <c r="D73" s="6" t="s">
        <v>123</v>
      </c>
      <c r="E73" s="6" t="s">
        <v>50</v>
      </c>
      <c r="F73" s="6" t="s">
        <v>263</v>
      </c>
      <c r="G73" s="7" t="n">
        <f aca="false">J73*S73</f>
        <v>3156.40850159405</v>
      </c>
      <c r="H73" s="7" t="n">
        <f aca="false">I73*Parâmetros!$B$6/100*S73</f>
        <v>174.785698193411</v>
      </c>
      <c r="I73" s="8" t="n">
        <v>31021</v>
      </c>
      <c r="J73" s="8" t="n">
        <v>5602</v>
      </c>
      <c r="K73" s="9" t="n">
        <f aca="false">J73/I73</f>
        <v>0.180587344057252</v>
      </c>
      <c r="L73" s="10" t="n">
        <v>0.189</v>
      </c>
      <c r="M73" s="6" t="str">
        <f aca="false">IF(K73&gt;L73,"sim","não")</f>
        <v>não</v>
      </c>
      <c r="N73" s="11" t="n">
        <v>1.4</v>
      </c>
      <c r="O73" s="8" t="n">
        <v>18390</v>
      </c>
      <c r="P73" s="8" t="n">
        <v>5135</v>
      </c>
      <c r="Q73" s="9" t="n">
        <f aca="false">O73/(O73+P73)</f>
        <v>0.781721572794899</v>
      </c>
      <c r="R73" s="10" t="n">
        <v>0.775</v>
      </c>
      <c r="S73" s="12" t="n">
        <f aca="false">2*Q73-1</f>
        <v>0.563443145589798</v>
      </c>
      <c r="T73" s="10" t="n">
        <v>0.117</v>
      </c>
      <c r="U73" s="6" t="s">
        <v>133</v>
      </c>
      <c r="V73" s="6" t="s">
        <v>72</v>
      </c>
      <c r="W73" s="6" t="s">
        <v>54</v>
      </c>
      <c r="X73" s="6" t="s">
        <v>264</v>
      </c>
      <c r="Y73" s="8" t="n">
        <v>38161</v>
      </c>
    </row>
    <row r="74" customFormat="false" ht="15" hidden="false" customHeight="false" outlineLevel="0" collapsed="false">
      <c r="A74" s="5" t="n">
        <f aca="false">RANK(G74,$G$2:$G$1311)</f>
        <v>73</v>
      </c>
      <c r="B74" s="6" t="str">
        <f aca="false">IF(G74&gt;=Parâmetros!$B$4,"A",IF(G74&gt;=Parâmetros!$B$5,"B","C"))</f>
        <v>A</v>
      </c>
      <c r="C74" s="6" t="s">
        <v>265</v>
      </c>
      <c r="D74" s="6" t="s">
        <v>86</v>
      </c>
      <c r="E74" s="6" t="s">
        <v>50</v>
      </c>
      <c r="F74" s="6" t="s">
        <v>195</v>
      </c>
      <c r="G74" s="7" t="n">
        <f aca="false">J74*S74</f>
        <v>3148.84892086331</v>
      </c>
      <c r="H74" s="7" t="n">
        <f aca="false">I74*Parâmetros!$B$6/100*S74</f>
        <v>162.43440111069</v>
      </c>
      <c r="I74" s="8" t="n">
        <v>32344</v>
      </c>
      <c r="J74" s="8" t="n">
        <v>6270</v>
      </c>
      <c r="K74" s="9" t="n">
        <f aca="false">J74/I74</f>
        <v>0.193853574078654</v>
      </c>
      <c r="L74" s="10" t="n">
        <v>0.181</v>
      </c>
      <c r="M74" s="6" t="str">
        <f aca="false">IF(K74&gt;L74,"sim","não")</f>
        <v>sim</v>
      </c>
      <c r="N74" s="11" t="n">
        <v>2.13</v>
      </c>
      <c r="O74" s="8" t="n">
        <v>17853</v>
      </c>
      <c r="P74" s="8" t="n">
        <v>5916</v>
      </c>
      <c r="Q74" s="9" t="n">
        <f aca="false">O74/(O74+P74)</f>
        <v>0.751104379654171</v>
      </c>
      <c r="R74" s="10" t="n">
        <v>0.776</v>
      </c>
      <c r="S74" s="12" t="n">
        <f aca="false">2*Q74-1</f>
        <v>0.502208759308343</v>
      </c>
      <c r="T74" s="10" t="n">
        <v>0.084</v>
      </c>
      <c r="U74" s="6" t="s">
        <v>58</v>
      </c>
      <c r="V74" s="6" t="s">
        <v>59</v>
      </c>
      <c r="W74" s="6" t="s">
        <v>54</v>
      </c>
      <c r="X74" s="6" t="s">
        <v>266</v>
      </c>
      <c r="Y74" s="8" t="n">
        <v>38475</v>
      </c>
    </row>
    <row r="75" customFormat="false" ht="15" hidden="false" customHeight="false" outlineLevel="0" collapsed="false">
      <c r="A75" s="5" t="n">
        <f aca="false">RANK(G75,$G$2:$G$1311)</f>
        <v>74</v>
      </c>
      <c r="B75" s="6" t="str">
        <f aca="false">IF(G75&gt;=Parâmetros!$B$4,"A",IF(G75&gt;=Parâmetros!$B$5,"B","C"))</f>
        <v>A</v>
      </c>
      <c r="C75" s="6" t="s">
        <v>267</v>
      </c>
      <c r="D75" s="6" t="s">
        <v>66</v>
      </c>
      <c r="E75" s="6" t="s">
        <v>50</v>
      </c>
      <c r="F75" s="6" t="s">
        <v>268</v>
      </c>
      <c r="G75" s="7" t="n">
        <f aca="false">J75*S75</f>
        <v>3147.0372081088</v>
      </c>
      <c r="H75" s="7" t="n">
        <f aca="false">I75*Parâmetros!$B$6/100*S75</f>
        <v>183.568184073219</v>
      </c>
      <c r="I75" s="8" t="n">
        <v>30641</v>
      </c>
      <c r="J75" s="8" t="n">
        <v>5253</v>
      </c>
      <c r="K75" s="9" t="n">
        <f aca="false">J75/I75</f>
        <v>0.171436963545576</v>
      </c>
      <c r="L75" s="10" t="n">
        <v>0.224</v>
      </c>
      <c r="M75" s="6" t="str">
        <f aca="false">IF(K75&gt;L75,"sim","não")</f>
        <v>não</v>
      </c>
      <c r="N75" s="11" t="n">
        <v>0.09</v>
      </c>
      <c r="O75" s="8" t="n">
        <v>18695</v>
      </c>
      <c r="P75" s="8" t="n">
        <v>4687</v>
      </c>
      <c r="Q75" s="9" t="n">
        <f aca="false">O75/(O75+P75)</f>
        <v>0.799546659823796</v>
      </c>
      <c r="R75" s="10" t="n">
        <v>0.828</v>
      </c>
      <c r="S75" s="12" t="n">
        <f aca="false">2*Q75-1</f>
        <v>0.599093319647592</v>
      </c>
      <c r="T75" s="10" t="n">
        <v>0.078</v>
      </c>
      <c r="U75" s="6" t="s">
        <v>52</v>
      </c>
      <c r="V75" s="6" t="s">
        <v>53</v>
      </c>
      <c r="W75" s="6" t="s">
        <v>54</v>
      </c>
      <c r="X75" s="6" t="s">
        <v>269</v>
      </c>
      <c r="Y75" s="8" t="n">
        <v>40578</v>
      </c>
    </row>
    <row r="76" customFormat="false" ht="15" hidden="false" customHeight="false" outlineLevel="0" collapsed="false">
      <c r="A76" s="5" t="n">
        <f aca="false">RANK(G76,$G$2:$G$1311)</f>
        <v>75</v>
      </c>
      <c r="B76" s="6" t="str">
        <f aca="false">IF(G76&gt;=Parâmetros!$B$4,"A",IF(G76&gt;=Parâmetros!$B$5,"B","C"))</f>
        <v>A</v>
      </c>
      <c r="C76" s="6" t="s">
        <v>270</v>
      </c>
      <c r="D76" s="6" t="s">
        <v>86</v>
      </c>
      <c r="E76" s="6" t="s">
        <v>50</v>
      </c>
      <c r="F76" s="6" t="s">
        <v>117</v>
      </c>
      <c r="G76" s="7" t="n">
        <f aca="false">J76*S76</f>
        <v>3120.11552550014</v>
      </c>
      <c r="H76" s="7" t="n">
        <f aca="false">I76*Parâmetros!$B$6/100*S76</f>
        <v>162.562289846905</v>
      </c>
      <c r="I76" s="8" t="n">
        <v>28166</v>
      </c>
      <c r="J76" s="8" t="n">
        <v>5406</v>
      </c>
      <c r="K76" s="9" t="n">
        <f aca="false">J76/I76</f>
        <v>0.191933536888447</v>
      </c>
      <c r="L76" s="10" t="n">
        <v>0.268</v>
      </c>
      <c r="M76" s="6" t="str">
        <f aca="false">IF(K76&gt;L76,"sim","não")</f>
        <v>não</v>
      </c>
      <c r="N76" s="11" t="n">
        <v>7.25</v>
      </c>
      <c r="O76" s="8" t="n">
        <v>16792</v>
      </c>
      <c r="P76" s="8" t="n">
        <v>4502</v>
      </c>
      <c r="Q76" s="9" t="n">
        <f aca="false">O76/(O76+P76)</f>
        <v>0.788578942425096</v>
      </c>
      <c r="R76" s="10" t="n">
        <v>0.806</v>
      </c>
      <c r="S76" s="12" t="n">
        <f aca="false">2*Q76-1</f>
        <v>0.577157884850193</v>
      </c>
      <c r="T76" s="10" t="n">
        <v>0.075</v>
      </c>
      <c r="U76" s="6" t="s">
        <v>68</v>
      </c>
      <c r="V76" s="6" t="s">
        <v>53</v>
      </c>
      <c r="W76" s="6" t="s">
        <v>54</v>
      </c>
      <c r="X76" s="6" t="s">
        <v>271</v>
      </c>
      <c r="Y76" s="8" t="n">
        <v>37491</v>
      </c>
    </row>
    <row r="77" customFormat="false" ht="15" hidden="false" customHeight="false" outlineLevel="0" collapsed="false">
      <c r="A77" s="5" t="n">
        <f aca="false">RANK(G77,$G$2:$G$1311)</f>
        <v>76</v>
      </c>
      <c r="B77" s="6" t="str">
        <f aca="false">IF(G77&gt;=Parâmetros!$B$4,"A",IF(G77&gt;=Parâmetros!$B$5,"B","C"))</f>
        <v>A</v>
      </c>
      <c r="C77" s="6" t="s">
        <v>272</v>
      </c>
      <c r="D77" s="6" t="s">
        <v>49</v>
      </c>
      <c r="E77" s="6" t="s">
        <v>50</v>
      </c>
      <c r="F77" s="6" t="s">
        <v>57</v>
      </c>
      <c r="G77" s="7" t="n">
        <f aca="false">J77*S77</f>
        <v>3116.28890903596</v>
      </c>
      <c r="H77" s="7" t="n">
        <f aca="false">I77*Parâmetros!$B$6/100*S77</f>
        <v>132.74765790269</v>
      </c>
      <c r="I77" s="8" t="n">
        <v>18692</v>
      </c>
      <c r="J77" s="8" t="n">
        <v>4388</v>
      </c>
      <c r="K77" s="9" t="n">
        <f aca="false">J77/I77</f>
        <v>0.23475283543762</v>
      </c>
      <c r="L77" s="10" t="n">
        <v>0.279</v>
      </c>
      <c r="M77" s="6" t="str">
        <f aca="false">IF(K77&gt;L77,"sim","não")</f>
        <v>não</v>
      </c>
      <c r="N77" s="11" t="n">
        <v>-0.16</v>
      </c>
      <c r="O77" s="8" t="n">
        <v>11318</v>
      </c>
      <c r="P77" s="8" t="n">
        <v>1918</v>
      </c>
      <c r="Q77" s="9" t="n">
        <f aca="false">O77/(O77+P77)</f>
        <v>0.855092172861892</v>
      </c>
      <c r="R77" s="10" t="n">
        <v>0.862</v>
      </c>
      <c r="S77" s="12" t="n">
        <f aca="false">2*Q77-1</f>
        <v>0.710184345723784</v>
      </c>
      <c r="T77" s="10" t="n">
        <v>0.087</v>
      </c>
      <c r="U77" s="6" t="s">
        <v>63</v>
      </c>
      <c r="V77" s="6" t="s">
        <v>59</v>
      </c>
      <c r="W77" s="6" t="s">
        <v>54</v>
      </c>
      <c r="X77" s="6" t="s">
        <v>273</v>
      </c>
      <c r="Y77" s="8" t="n">
        <v>21176</v>
      </c>
    </row>
    <row r="78" customFormat="false" ht="15" hidden="false" customHeight="false" outlineLevel="0" collapsed="false">
      <c r="A78" s="5" t="n">
        <f aca="false">RANK(G78,$G$2:$G$1311)</f>
        <v>77</v>
      </c>
      <c r="B78" s="6" t="str">
        <f aca="false">IF(G78&gt;=Parâmetros!$B$4,"A",IF(G78&gt;=Parâmetros!$B$5,"B","C"))</f>
        <v>A</v>
      </c>
      <c r="C78" s="6" t="s">
        <v>274</v>
      </c>
      <c r="D78" s="6" t="s">
        <v>75</v>
      </c>
      <c r="E78" s="6" t="s">
        <v>50</v>
      </c>
      <c r="F78" s="6" t="s">
        <v>275</v>
      </c>
      <c r="G78" s="7" t="n">
        <f aca="false">J78*S78</f>
        <v>3087.36865871078</v>
      </c>
      <c r="H78" s="7" t="n">
        <f aca="false">I78*Parâmetros!$B$6/100*S78</f>
        <v>161.07581532507</v>
      </c>
      <c r="I78" s="8" t="n">
        <v>29394</v>
      </c>
      <c r="J78" s="8" t="n">
        <v>5634</v>
      </c>
      <c r="K78" s="9" t="n">
        <f aca="false">J78/I78</f>
        <v>0.191671769748928</v>
      </c>
      <c r="L78" s="10" t="n">
        <v>0.206</v>
      </c>
      <c r="M78" s="6" t="str">
        <f aca="false">IF(K78&gt;L78,"sim","não")</f>
        <v>não</v>
      </c>
      <c r="N78" s="11" t="n">
        <v>-0.12</v>
      </c>
      <c r="O78" s="8" t="n">
        <v>16798</v>
      </c>
      <c r="P78" s="8" t="n">
        <v>4905</v>
      </c>
      <c r="Q78" s="9" t="n">
        <f aca="false">O78/(O78+P78)</f>
        <v>0.773994378657329</v>
      </c>
      <c r="R78" s="10" t="n">
        <v>0.811</v>
      </c>
      <c r="S78" s="12" t="n">
        <f aca="false">2*Q78-1</f>
        <v>0.547988757314657</v>
      </c>
      <c r="T78" s="10" t="n">
        <v>0.139</v>
      </c>
      <c r="U78" s="6" t="s">
        <v>68</v>
      </c>
      <c r="V78" s="6" t="s">
        <v>53</v>
      </c>
      <c r="W78" s="6" t="s">
        <v>54</v>
      </c>
      <c r="X78" s="6" t="s">
        <v>276</v>
      </c>
      <c r="Y78" s="8" t="n">
        <v>33726</v>
      </c>
    </row>
    <row r="79" customFormat="false" ht="15" hidden="false" customHeight="false" outlineLevel="0" collapsed="false">
      <c r="A79" s="5" t="n">
        <f aca="false">RANK(G79,$G$2:$G$1311)</f>
        <v>78</v>
      </c>
      <c r="B79" s="6" t="str">
        <f aca="false">IF(G79&gt;=Parâmetros!$B$4,"A",IF(G79&gt;=Parâmetros!$B$5,"B","C"))</f>
        <v>A</v>
      </c>
      <c r="C79" s="6" t="s">
        <v>277</v>
      </c>
      <c r="D79" s="6" t="s">
        <v>66</v>
      </c>
      <c r="E79" s="6" t="s">
        <v>50</v>
      </c>
      <c r="F79" s="6" t="s">
        <v>277</v>
      </c>
      <c r="G79" s="7" t="n">
        <f aca="false">J79*S79</f>
        <v>3080.34266997967</v>
      </c>
      <c r="H79" s="7" t="n">
        <f aca="false">I79*Parâmetros!$B$6/100*S79</f>
        <v>156.825972441834</v>
      </c>
      <c r="I79" s="8" t="n">
        <v>30094</v>
      </c>
      <c r="J79" s="8" t="n">
        <v>5911</v>
      </c>
      <c r="K79" s="9" t="n">
        <f aca="false">J79/I79</f>
        <v>0.196417890609424</v>
      </c>
      <c r="L79" s="10" t="n">
        <v>0.212</v>
      </c>
      <c r="M79" s="6" t="str">
        <f aca="false">IF(K79&gt;L79,"sim","não")</f>
        <v>não</v>
      </c>
      <c r="N79" s="11" t="n">
        <v>-1.24</v>
      </c>
      <c r="O79" s="8" t="n">
        <v>16835</v>
      </c>
      <c r="P79" s="8" t="n">
        <v>5300</v>
      </c>
      <c r="Q79" s="9" t="n">
        <f aca="false">O79/(O79+P79)</f>
        <v>0.760560198780212</v>
      </c>
      <c r="R79" s="10" t="n">
        <v>0.779</v>
      </c>
      <c r="S79" s="12" t="n">
        <f aca="false">2*Q79-1</f>
        <v>0.521120397560425</v>
      </c>
      <c r="T79" s="10" t="n">
        <v>0.118</v>
      </c>
      <c r="U79" s="6" t="s">
        <v>63</v>
      </c>
      <c r="V79" s="6" t="s">
        <v>59</v>
      </c>
      <c r="W79" s="6" t="s">
        <v>54</v>
      </c>
      <c r="X79" s="6" t="s">
        <v>278</v>
      </c>
      <c r="Y79" s="8" t="n">
        <v>40241</v>
      </c>
    </row>
    <row r="80" customFormat="false" ht="15" hidden="false" customHeight="false" outlineLevel="0" collapsed="false">
      <c r="A80" s="5" t="n">
        <f aca="false">RANK(G80,$G$2:$G$1311)</f>
        <v>79</v>
      </c>
      <c r="B80" s="6" t="str">
        <f aca="false">IF(G80&gt;=Parâmetros!$B$4,"A",IF(G80&gt;=Parâmetros!$B$5,"B","C"))</f>
        <v>A</v>
      </c>
      <c r="C80" s="6" t="s">
        <v>279</v>
      </c>
      <c r="D80" s="6" t="s">
        <v>75</v>
      </c>
      <c r="E80" s="6" t="s">
        <v>50</v>
      </c>
      <c r="F80" s="6" t="s">
        <v>280</v>
      </c>
      <c r="G80" s="7" t="n">
        <f aca="false">J80*S80</f>
        <v>3068.62981033787</v>
      </c>
      <c r="H80" s="7" t="n">
        <f aca="false">I80*Parâmetros!$B$6/100*S80</f>
        <v>166.083420154811</v>
      </c>
      <c r="I80" s="8" t="n">
        <v>36349</v>
      </c>
      <c r="J80" s="8" t="n">
        <v>6716</v>
      </c>
      <c r="K80" s="9" t="n">
        <f aca="false">J80/I80</f>
        <v>0.184764367657982</v>
      </c>
      <c r="L80" s="10" t="n">
        <v>0.191</v>
      </c>
      <c r="M80" s="6" t="str">
        <f aca="false">IF(K80&gt;L80,"sim","não")</f>
        <v>não</v>
      </c>
      <c r="N80" s="11" t="n">
        <v>1.31</v>
      </c>
      <c r="O80" s="8" t="n">
        <v>19857</v>
      </c>
      <c r="P80" s="8" t="n">
        <v>7402</v>
      </c>
      <c r="Q80" s="9" t="n">
        <f aca="false">O80/(O80+P80)</f>
        <v>0.728456656517114</v>
      </c>
      <c r="R80" s="10" t="n">
        <v>0.779</v>
      </c>
      <c r="S80" s="12" t="n">
        <f aca="false">2*Q80-1</f>
        <v>0.456913313034227</v>
      </c>
      <c r="T80" s="10" t="n">
        <v>0.084</v>
      </c>
      <c r="U80" s="6" t="s">
        <v>77</v>
      </c>
      <c r="V80" s="6" t="s">
        <v>59</v>
      </c>
      <c r="W80" s="6" t="s">
        <v>54</v>
      </c>
      <c r="X80" s="6" t="s">
        <v>281</v>
      </c>
      <c r="Y80" s="8" t="n">
        <v>42156</v>
      </c>
    </row>
    <row r="81" customFormat="false" ht="15" hidden="false" customHeight="false" outlineLevel="0" collapsed="false">
      <c r="A81" s="5" t="n">
        <f aca="false">RANK(G81,$G$2:$G$1311)</f>
        <v>80</v>
      </c>
      <c r="B81" s="6" t="str">
        <f aca="false">IF(G81&gt;=Parâmetros!$B$4,"A",IF(G81&gt;=Parâmetros!$B$5,"B","C"))</f>
        <v>A</v>
      </c>
      <c r="C81" s="6" t="s">
        <v>282</v>
      </c>
      <c r="D81" s="6" t="s">
        <v>75</v>
      </c>
      <c r="E81" s="6" t="s">
        <v>50</v>
      </c>
      <c r="F81" s="6" t="s">
        <v>283</v>
      </c>
      <c r="G81" s="7" t="n">
        <f aca="false">J81*S81</f>
        <v>3057.85764668163</v>
      </c>
      <c r="H81" s="7" t="n">
        <f aca="false">I81*Parâmetros!$B$6/100*S81</f>
        <v>181.034682056215</v>
      </c>
      <c r="I81" s="8" t="n">
        <v>36552</v>
      </c>
      <c r="J81" s="8" t="n">
        <v>6174</v>
      </c>
      <c r="K81" s="9" t="n">
        <f aca="false">J81/I81</f>
        <v>0.168910045961917</v>
      </c>
      <c r="L81" s="10" t="n">
        <v>0.193</v>
      </c>
      <c r="M81" s="6" t="str">
        <f aca="false">IF(K81&gt;L81,"sim","não")</f>
        <v>não</v>
      </c>
      <c r="N81" s="11" t="n">
        <v>-1.4</v>
      </c>
      <c r="O81" s="8" t="n">
        <v>20987</v>
      </c>
      <c r="P81" s="8" t="n">
        <v>7084</v>
      </c>
      <c r="Q81" s="9" t="n">
        <f aca="false">O81/(O81+P81)</f>
        <v>0.747639913077553</v>
      </c>
      <c r="R81" s="10" t="n">
        <v>0.782</v>
      </c>
      <c r="S81" s="12" t="n">
        <f aca="false">2*Q81-1</f>
        <v>0.495279826155107</v>
      </c>
      <c r="T81" s="10" t="n">
        <v>0.108</v>
      </c>
      <c r="U81" s="6" t="s">
        <v>77</v>
      </c>
      <c r="V81" s="6" t="s">
        <v>59</v>
      </c>
      <c r="W81" s="6" t="s">
        <v>54</v>
      </c>
      <c r="X81" s="6" t="s">
        <v>284</v>
      </c>
      <c r="Y81" s="8" t="n">
        <v>45561</v>
      </c>
    </row>
    <row r="82" customFormat="false" ht="15" hidden="false" customHeight="false" outlineLevel="0" collapsed="false">
      <c r="A82" s="5" t="n">
        <f aca="false">RANK(G82,$G$2:$G$1311)</f>
        <v>81</v>
      </c>
      <c r="B82" s="6" t="str">
        <f aca="false">IF(G82&gt;=Parâmetros!$B$4,"A",IF(G82&gt;=Parâmetros!$B$5,"B","C"))</f>
        <v>A</v>
      </c>
      <c r="C82" s="6" t="s">
        <v>285</v>
      </c>
      <c r="D82" s="6" t="s">
        <v>66</v>
      </c>
      <c r="E82" s="6" t="s">
        <v>50</v>
      </c>
      <c r="F82" s="6" t="s">
        <v>286</v>
      </c>
      <c r="G82" s="7" t="n">
        <f aca="false">J82*S82</f>
        <v>3048.85435502641</v>
      </c>
      <c r="H82" s="7" t="n">
        <f aca="false">I82*Parâmetros!$B$6/100*S82</f>
        <v>159.652987198997</v>
      </c>
      <c r="I82" s="8" t="n">
        <v>30623</v>
      </c>
      <c r="J82" s="8" t="n">
        <v>5848</v>
      </c>
      <c r="K82" s="9" t="n">
        <f aca="false">J82/I82</f>
        <v>0.190967573392548</v>
      </c>
      <c r="L82" s="10" t="n">
        <v>0.197</v>
      </c>
      <c r="M82" s="6" t="str">
        <f aca="false">IF(K82&gt;L82,"sim","não")</f>
        <v>não</v>
      </c>
      <c r="N82" s="11" t="n">
        <v>-0.63</v>
      </c>
      <c r="O82" s="8" t="n">
        <v>16995</v>
      </c>
      <c r="P82" s="8" t="n">
        <v>5347</v>
      </c>
      <c r="Q82" s="9" t="n">
        <f aca="false">O82/(O82+P82)</f>
        <v>0.760674961955062</v>
      </c>
      <c r="R82" s="10" t="n">
        <v>0.766</v>
      </c>
      <c r="S82" s="12" t="n">
        <f aca="false">2*Q82-1</f>
        <v>0.521349923910125</v>
      </c>
      <c r="T82" s="10" t="n">
        <v>0.1</v>
      </c>
      <c r="U82" s="6" t="s">
        <v>83</v>
      </c>
      <c r="V82" s="6" t="s">
        <v>53</v>
      </c>
      <c r="W82" s="6" t="s">
        <v>54</v>
      </c>
      <c r="X82" s="6" t="s">
        <v>287</v>
      </c>
      <c r="Y82" s="8" t="n">
        <v>37629</v>
      </c>
    </row>
    <row r="83" customFormat="false" ht="15" hidden="false" customHeight="false" outlineLevel="0" collapsed="false">
      <c r="A83" s="5" t="n">
        <f aca="false">RANK(G83,$G$2:$G$1311)</f>
        <v>82</v>
      </c>
      <c r="B83" s="6" t="str">
        <f aca="false">IF(G83&gt;=Parâmetros!$B$4,"A",IF(G83&gt;=Parâmetros!$B$5,"B","C"))</f>
        <v>A</v>
      </c>
      <c r="C83" s="6" t="s">
        <v>288</v>
      </c>
      <c r="D83" s="6" t="s">
        <v>49</v>
      </c>
      <c r="E83" s="6" t="s">
        <v>50</v>
      </c>
      <c r="F83" s="6" t="s">
        <v>289</v>
      </c>
      <c r="G83" s="7" t="n">
        <f aca="false">J83*S83</f>
        <v>3030.26494956772</v>
      </c>
      <c r="H83" s="7" t="n">
        <f aca="false">I83*Parâmetros!$B$6/100*S83</f>
        <v>175.365419668588</v>
      </c>
      <c r="I83" s="8" t="n">
        <v>30041</v>
      </c>
      <c r="J83" s="8" t="n">
        <v>5191</v>
      </c>
      <c r="K83" s="9" t="n">
        <f aca="false">J83/I83</f>
        <v>0.172797177191172</v>
      </c>
      <c r="L83" s="10" t="n">
        <v>0.173</v>
      </c>
      <c r="M83" s="6" t="str">
        <f aca="false">IF(K83&gt;L83,"sim","não")</f>
        <v>não</v>
      </c>
      <c r="N83" s="11" t="n">
        <v>-0.84</v>
      </c>
      <c r="O83" s="8" t="n">
        <v>17586</v>
      </c>
      <c r="P83" s="8" t="n">
        <v>4622</v>
      </c>
      <c r="Q83" s="9" t="n">
        <f aca="false">O83/(O83+P83)</f>
        <v>0.791876801152738</v>
      </c>
      <c r="R83" s="10" t="n">
        <v>0.815</v>
      </c>
      <c r="S83" s="12" t="n">
        <f aca="false">2*Q83-1</f>
        <v>0.583753602305476</v>
      </c>
      <c r="T83" s="10" t="n">
        <v>0.084</v>
      </c>
      <c r="U83" s="6" t="s">
        <v>83</v>
      </c>
      <c r="V83" s="6" t="s">
        <v>53</v>
      </c>
      <c r="W83" s="6" t="s">
        <v>54</v>
      </c>
      <c r="X83" s="6" t="s">
        <v>290</v>
      </c>
      <c r="Y83" s="8" t="n">
        <v>39513</v>
      </c>
    </row>
    <row r="84" customFormat="false" ht="15" hidden="false" customHeight="false" outlineLevel="0" collapsed="false">
      <c r="A84" s="5" t="n">
        <f aca="false">RANK(G84,$G$2:$G$1311)</f>
        <v>83</v>
      </c>
      <c r="B84" s="6" t="str">
        <f aca="false">IF(G84&gt;=Parâmetros!$B$4,"A",IF(G84&gt;=Parâmetros!$B$5,"B","C"))</f>
        <v>A</v>
      </c>
      <c r="C84" s="6" t="s">
        <v>291</v>
      </c>
      <c r="D84" s="6" t="s">
        <v>177</v>
      </c>
      <c r="E84" s="6" t="s">
        <v>50</v>
      </c>
      <c r="F84" s="6" t="s">
        <v>178</v>
      </c>
      <c r="G84" s="7" t="n">
        <f aca="false">J84*S84</f>
        <v>3027.21688302374</v>
      </c>
      <c r="H84" s="7" t="n">
        <f aca="false">I84*Parâmetros!$B$6/100*S84</f>
        <v>127.168414975256</v>
      </c>
      <c r="I84" s="8" t="n">
        <v>20101</v>
      </c>
      <c r="J84" s="8" t="n">
        <v>4785</v>
      </c>
      <c r="K84" s="9" t="n">
        <f aca="false">J84/I84</f>
        <v>0.238047858315507</v>
      </c>
      <c r="L84" s="10" t="n">
        <v>0.261</v>
      </c>
      <c r="M84" s="6" t="str">
        <f aca="false">IF(K84&gt;L84,"sim","não")</f>
        <v>não</v>
      </c>
      <c r="N84" s="11" t="n">
        <v>-0.29</v>
      </c>
      <c r="O84" s="8" t="n">
        <v>11382</v>
      </c>
      <c r="P84" s="8" t="n">
        <v>2561</v>
      </c>
      <c r="Q84" s="9" t="n">
        <f aca="false">O84/(O84+P84)</f>
        <v>0.81632360324177</v>
      </c>
      <c r="R84" s="10" t="n">
        <v>0.848</v>
      </c>
      <c r="S84" s="12" t="n">
        <f aca="false">2*Q84-1</f>
        <v>0.63264720648354</v>
      </c>
      <c r="T84" s="10" t="n">
        <v>0.072</v>
      </c>
      <c r="U84" s="6" t="s">
        <v>96</v>
      </c>
      <c r="V84" s="6" t="s">
        <v>72</v>
      </c>
      <c r="W84" s="6" t="s">
        <v>54</v>
      </c>
      <c r="X84" s="6" t="s">
        <v>292</v>
      </c>
      <c r="Y84" s="8" t="n">
        <v>22609</v>
      </c>
    </row>
    <row r="85" customFormat="false" ht="15" hidden="false" customHeight="false" outlineLevel="0" collapsed="false">
      <c r="A85" s="5" t="n">
        <f aca="false">RANK(G85,$G$2:$G$1311)</f>
        <v>84</v>
      </c>
      <c r="B85" s="6" t="str">
        <f aca="false">IF(G85&gt;=Parâmetros!$B$4,"A",IF(G85&gt;=Parâmetros!$B$5,"B","C"))</f>
        <v>A</v>
      </c>
      <c r="C85" s="6" t="s">
        <v>293</v>
      </c>
      <c r="D85" s="6" t="s">
        <v>123</v>
      </c>
      <c r="E85" s="6" t="s">
        <v>50</v>
      </c>
      <c r="F85" s="6" t="s">
        <v>124</v>
      </c>
      <c r="G85" s="7" t="n">
        <f aca="false">J85*S85</f>
        <v>3016.11568194368</v>
      </c>
      <c r="H85" s="7" t="n">
        <f aca="false">I85*Parâmetros!$B$6/100*S85</f>
        <v>218.05844561016</v>
      </c>
      <c r="I85" s="8" t="n">
        <v>37002</v>
      </c>
      <c r="J85" s="8" t="n">
        <v>5118</v>
      </c>
      <c r="K85" s="9" t="n">
        <f aca="false">J85/I85</f>
        <v>0.13831684773796</v>
      </c>
      <c r="L85" s="10" t="n">
        <v>0.134</v>
      </c>
      <c r="M85" s="6" t="str">
        <f aca="false">IF(K85&gt;L85,"sim","não")</f>
        <v>sim</v>
      </c>
      <c r="N85" s="11" t="n">
        <v>0.3</v>
      </c>
      <c r="O85" s="8" t="n">
        <v>23026</v>
      </c>
      <c r="P85" s="8" t="n">
        <v>5950</v>
      </c>
      <c r="Q85" s="9" t="n">
        <f aca="false">O85/(O85+P85)</f>
        <v>0.794657647708448</v>
      </c>
      <c r="R85" s="10" t="n">
        <v>0.83</v>
      </c>
      <c r="S85" s="12" t="n">
        <f aca="false">2*Q85-1</f>
        <v>0.589315295416897</v>
      </c>
      <c r="T85" s="10" t="n">
        <v>0.089</v>
      </c>
      <c r="U85" s="6" t="s">
        <v>96</v>
      </c>
      <c r="V85" s="6" t="s">
        <v>72</v>
      </c>
      <c r="W85" s="6" t="s">
        <v>54</v>
      </c>
      <c r="X85" s="6" t="s">
        <v>294</v>
      </c>
      <c r="Y85" s="8" t="n">
        <v>47453</v>
      </c>
    </row>
    <row r="86" customFormat="false" ht="15" hidden="false" customHeight="false" outlineLevel="0" collapsed="false">
      <c r="A86" s="5" t="n">
        <f aca="false">RANK(G86,$G$2:$G$1311)</f>
        <v>85</v>
      </c>
      <c r="B86" s="6" t="str">
        <f aca="false">IF(G86&gt;=Parâmetros!$B$4,"A",IF(G86&gt;=Parâmetros!$B$5,"B","C"))</f>
        <v>A</v>
      </c>
      <c r="C86" s="6" t="s">
        <v>295</v>
      </c>
      <c r="D86" s="6" t="s">
        <v>75</v>
      </c>
      <c r="E86" s="6" t="s">
        <v>50</v>
      </c>
      <c r="F86" s="6" t="s">
        <v>283</v>
      </c>
      <c r="G86" s="7" t="n">
        <f aca="false">J86*S86</f>
        <v>3005.95518937822</v>
      </c>
      <c r="H86" s="7" t="n">
        <f aca="false">I86*Parâmetros!$B$6/100*S86</f>
        <v>160.864793432517</v>
      </c>
      <c r="I86" s="8" t="n">
        <v>22637</v>
      </c>
      <c r="J86" s="8" t="n">
        <v>4230</v>
      </c>
      <c r="K86" s="9" t="n">
        <f aca="false">J86/I86</f>
        <v>0.186862216724831</v>
      </c>
      <c r="L86" s="10" t="n">
        <v>0.201</v>
      </c>
      <c r="M86" s="6" t="str">
        <f aca="false">IF(K86&gt;L86,"sim","não")</f>
        <v>não</v>
      </c>
      <c r="N86" s="11" t="n">
        <v>-0.43</v>
      </c>
      <c r="O86" s="8" t="n">
        <v>14430</v>
      </c>
      <c r="P86" s="8" t="n">
        <v>2441</v>
      </c>
      <c r="Q86" s="9" t="n">
        <f aca="false">O86/(O86+P86)</f>
        <v>0.855313852172367</v>
      </c>
      <c r="R86" s="10" t="n">
        <v>0.883</v>
      </c>
      <c r="S86" s="12" t="n">
        <f aca="false">2*Q86-1</f>
        <v>0.710627704344734</v>
      </c>
      <c r="T86" s="10" t="n">
        <v>0.108</v>
      </c>
      <c r="U86" s="6" t="s">
        <v>96</v>
      </c>
      <c r="V86" s="6" t="s">
        <v>72</v>
      </c>
      <c r="W86" s="6" t="s">
        <v>54</v>
      </c>
      <c r="X86" s="6" t="s">
        <v>296</v>
      </c>
      <c r="Y86" s="8" t="n">
        <v>25900</v>
      </c>
    </row>
    <row r="87" customFormat="false" ht="15" hidden="false" customHeight="false" outlineLevel="0" collapsed="false">
      <c r="A87" s="5" t="n">
        <f aca="false">RANK(G87,$G$2:$G$1311)</f>
        <v>86</v>
      </c>
      <c r="B87" s="6" t="str">
        <f aca="false">IF(G87&gt;=Parâmetros!$B$4,"A",IF(G87&gt;=Parâmetros!$B$5,"B","C"))</f>
        <v>A</v>
      </c>
      <c r="C87" s="6" t="s">
        <v>297</v>
      </c>
      <c r="D87" s="6" t="s">
        <v>86</v>
      </c>
      <c r="E87" s="6" t="s">
        <v>50</v>
      </c>
      <c r="F87" s="6" t="s">
        <v>298</v>
      </c>
      <c r="G87" s="7" t="n">
        <f aca="false">J87*S87</f>
        <v>2991.98752854383</v>
      </c>
      <c r="H87" s="7" t="n">
        <f aca="false">I87*Parâmetros!$B$6/100*S87</f>
        <v>144.03203056385</v>
      </c>
      <c r="I87" s="8" t="n">
        <v>23439</v>
      </c>
      <c r="J87" s="8" t="n">
        <v>4869</v>
      </c>
      <c r="K87" s="9" t="n">
        <f aca="false">J87/I87</f>
        <v>0.207730705234865</v>
      </c>
      <c r="L87" s="10" t="n">
        <v>0.259</v>
      </c>
      <c r="M87" s="6" t="str">
        <f aca="false">IF(K87&gt;L87,"sim","não")</f>
        <v>não</v>
      </c>
      <c r="N87" s="11" t="n">
        <v>7.13</v>
      </c>
      <c r="O87" s="8" t="n">
        <v>13787</v>
      </c>
      <c r="P87" s="8" t="n">
        <v>3292</v>
      </c>
      <c r="Q87" s="9" t="n">
        <f aca="false">O87/(O87+P87)</f>
        <v>0.807248667954798</v>
      </c>
      <c r="R87" s="10" t="n">
        <v>0.826</v>
      </c>
      <c r="S87" s="12" t="n">
        <f aca="false">2*Q87-1</f>
        <v>0.614497335909597</v>
      </c>
      <c r="T87" s="10" t="n">
        <v>0.087</v>
      </c>
      <c r="U87" s="6" t="s">
        <v>83</v>
      </c>
      <c r="V87" s="6" t="s">
        <v>53</v>
      </c>
      <c r="W87" s="6" t="s">
        <v>54</v>
      </c>
      <c r="X87" s="6" t="s">
        <v>299</v>
      </c>
      <c r="Y87" s="8" t="n">
        <v>25680</v>
      </c>
    </row>
    <row r="88" customFormat="false" ht="15" hidden="false" customHeight="false" outlineLevel="0" collapsed="false">
      <c r="A88" s="5" t="n">
        <f aca="false">RANK(G88,$G$2:$G$1311)</f>
        <v>87</v>
      </c>
      <c r="B88" s="6" t="str">
        <f aca="false">IF(G88&gt;=Parâmetros!$B$4,"A",IF(G88&gt;=Parâmetros!$B$5,"B","C"))</f>
        <v>A</v>
      </c>
      <c r="C88" s="6" t="s">
        <v>300</v>
      </c>
      <c r="D88" s="6" t="s">
        <v>86</v>
      </c>
      <c r="E88" s="6" t="s">
        <v>50</v>
      </c>
      <c r="F88" s="6" t="s">
        <v>117</v>
      </c>
      <c r="G88" s="7" t="n">
        <f aca="false">J88*S88</f>
        <v>2985.18198591077</v>
      </c>
      <c r="H88" s="7" t="n">
        <f aca="false">I88*Parâmetros!$B$6/100*S88</f>
        <v>115.63120932573</v>
      </c>
      <c r="I88" s="8" t="n">
        <v>17179</v>
      </c>
      <c r="J88" s="8" t="n">
        <v>4435</v>
      </c>
      <c r="K88" s="9" t="n">
        <f aca="false">J88/I88</f>
        <v>0.25816403748763</v>
      </c>
      <c r="L88" s="10" t="n">
        <v>0.297</v>
      </c>
      <c r="M88" s="6" t="str">
        <f aca="false">IF(K88&gt;L88,"sim","não")</f>
        <v>não</v>
      </c>
      <c r="N88" s="11" t="n">
        <v>2.62</v>
      </c>
      <c r="O88" s="8" t="n">
        <v>9975</v>
      </c>
      <c r="P88" s="8" t="n">
        <v>1949</v>
      </c>
      <c r="Q88" s="9" t="n">
        <f aca="false">O88/(O88+P88)</f>
        <v>0.836548138208655</v>
      </c>
      <c r="R88" s="10" t="n">
        <v>0.865</v>
      </c>
      <c r="S88" s="12" t="n">
        <f aca="false">2*Q88-1</f>
        <v>0.67309627641731</v>
      </c>
      <c r="T88" s="10" t="n">
        <v>0.083</v>
      </c>
      <c r="U88" s="6" t="s">
        <v>301</v>
      </c>
      <c r="V88" s="6" t="s">
        <v>53</v>
      </c>
      <c r="W88" s="6" t="s">
        <v>54</v>
      </c>
      <c r="X88" s="6" t="s">
        <v>302</v>
      </c>
      <c r="Y88" s="8" t="n">
        <v>21059</v>
      </c>
    </row>
    <row r="89" customFormat="false" ht="15" hidden="false" customHeight="false" outlineLevel="0" collapsed="false">
      <c r="A89" s="5" t="n">
        <f aca="false">RANK(G89,$G$2:$G$1311)</f>
        <v>88</v>
      </c>
      <c r="B89" s="6" t="str">
        <f aca="false">IF(G89&gt;=Parâmetros!$B$4,"A",IF(G89&gt;=Parâmetros!$B$5,"B","C"))</f>
        <v>A</v>
      </c>
      <c r="C89" s="6" t="s">
        <v>303</v>
      </c>
      <c r="D89" s="6" t="s">
        <v>49</v>
      </c>
      <c r="E89" s="6" t="s">
        <v>50</v>
      </c>
      <c r="F89" s="6" t="s">
        <v>132</v>
      </c>
      <c r="G89" s="7" t="n">
        <f aca="false">J89*S89</f>
        <v>2983.26481734122</v>
      </c>
      <c r="H89" s="7" t="n">
        <f aca="false">I89*Parâmetros!$B$6/100*S89</f>
        <v>143.729696326613</v>
      </c>
      <c r="I89" s="8" t="n">
        <v>27722</v>
      </c>
      <c r="J89" s="8" t="n">
        <v>5754</v>
      </c>
      <c r="K89" s="9" t="n">
        <f aca="false">J89/I89</f>
        <v>0.207560782050357</v>
      </c>
      <c r="L89" s="10" t="n">
        <v>0.244</v>
      </c>
      <c r="M89" s="6" t="str">
        <f aca="false">IF(K89&gt;L89,"sim","não")</f>
        <v>não</v>
      </c>
      <c r="N89" s="11" t="n">
        <v>-1.66</v>
      </c>
      <c r="O89" s="8" t="n">
        <v>15026</v>
      </c>
      <c r="P89" s="8" t="n">
        <v>4765</v>
      </c>
      <c r="Q89" s="9" t="n">
        <f aca="false">O89/(O89+P89)</f>
        <v>0.759233995250366</v>
      </c>
      <c r="R89" s="10" t="n">
        <v>0.794</v>
      </c>
      <c r="S89" s="12" t="n">
        <f aca="false">2*Q89-1</f>
        <v>0.518467990500733</v>
      </c>
      <c r="T89" s="10" t="n">
        <v>0.082</v>
      </c>
      <c r="U89" s="6" t="s">
        <v>52</v>
      </c>
      <c r="V89" s="6" t="s">
        <v>53</v>
      </c>
      <c r="W89" s="6" t="s">
        <v>54</v>
      </c>
      <c r="X89" s="6" t="s">
        <v>304</v>
      </c>
      <c r="Y89" s="8" t="n">
        <v>33790</v>
      </c>
    </row>
    <row r="90" customFormat="false" ht="15" hidden="false" customHeight="false" outlineLevel="0" collapsed="false">
      <c r="A90" s="5" t="n">
        <f aca="false">RANK(G90,$G$2:$G$1311)</f>
        <v>89</v>
      </c>
      <c r="B90" s="6" t="str">
        <f aca="false">IF(G90&gt;=Parâmetros!$B$4,"A",IF(G90&gt;=Parâmetros!$B$5,"B","C"))</f>
        <v>A</v>
      </c>
      <c r="C90" s="6" t="s">
        <v>305</v>
      </c>
      <c r="D90" s="6" t="s">
        <v>49</v>
      </c>
      <c r="E90" s="6" t="s">
        <v>50</v>
      </c>
      <c r="F90" s="6" t="s">
        <v>306</v>
      </c>
      <c r="G90" s="7" t="n">
        <f aca="false">J90*S90</f>
        <v>2982.42065767285</v>
      </c>
      <c r="H90" s="7" t="n">
        <f aca="false">I90*Parâmetros!$B$6/100*S90</f>
        <v>145.665331365936</v>
      </c>
      <c r="I90" s="8" t="n">
        <v>32963</v>
      </c>
      <c r="J90" s="8" t="n">
        <v>6749</v>
      </c>
      <c r="K90" s="9" t="n">
        <f aca="false">J90/I90</f>
        <v>0.204744713769985</v>
      </c>
      <c r="L90" s="10" t="n">
        <v>0.264</v>
      </c>
      <c r="M90" s="6" t="str">
        <f aca="false">IF(K90&gt;L90,"sim","não")</f>
        <v>não</v>
      </c>
      <c r="N90" s="11" t="n">
        <v>-1.41</v>
      </c>
      <c r="O90" s="8" t="n">
        <v>17101</v>
      </c>
      <c r="P90" s="8" t="n">
        <v>6619</v>
      </c>
      <c r="Q90" s="9" t="n">
        <f aca="false">O90/(O90+P90)</f>
        <v>0.720952782462057</v>
      </c>
      <c r="R90" s="10" t="n">
        <v>0.795</v>
      </c>
      <c r="S90" s="12" t="n">
        <f aca="false">2*Q90-1</f>
        <v>0.441905564924115</v>
      </c>
      <c r="T90" s="10" t="n">
        <v>0.109</v>
      </c>
      <c r="U90" s="6" t="s">
        <v>96</v>
      </c>
      <c r="V90" s="6" t="s">
        <v>72</v>
      </c>
      <c r="W90" s="6" t="s">
        <v>54</v>
      </c>
      <c r="X90" s="6" t="s">
        <v>307</v>
      </c>
      <c r="Y90" s="8" t="n">
        <v>41859</v>
      </c>
    </row>
    <row r="91" customFormat="false" ht="15" hidden="false" customHeight="false" outlineLevel="0" collapsed="false">
      <c r="A91" s="5" t="n">
        <f aca="false">RANK(G91,$G$2:$G$1311)</f>
        <v>90</v>
      </c>
      <c r="B91" s="6" t="str">
        <f aca="false">IF(G91&gt;=Parâmetros!$B$4,"A",IF(G91&gt;=Parâmetros!$B$5,"B","C"))</f>
        <v>A</v>
      </c>
      <c r="C91" s="6" t="s">
        <v>308</v>
      </c>
      <c r="D91" s="6" t="s">
        <v>177</v>
      </c>
      <c r="E91" s="6" t="s">
        <v>50</v>
      </c>
      <c r="F91" s="6" t="s">
        <v>178</v>
      </c>
      <c r="G91" s="7" t="n">
        <f aca="false">J91*S91</f>
        <v>2982.19371474617</v>
      </c>
      <c r="H91" s="7" t="n">
        <f aca="false">I91*Parâmetros!$B$6/100*S91</f>
        <v>114.811964544722</v>
      </c>
      <c r="I91" s="8" t="n">
        <v>18418</v>
      </c>
      <c r="J91" s="8" t="n">
        <v>4784</v>
      </c>
      <c r="K91" s="9" t="n">
        <f aca="false">J91/I91</f>
        <v>0.259745900749267</v>
      </c>
      <c r="L91" s="10" t="n">
        <v>0.3</v>
      </c>
      <c r="M91" s="6" t="str">
        <f aca="false">IF(K91&gt;L91,"sim","não")</f>
        <v>não</v>
      </c>
      <c r="N91" s="11" t="n">
        <v>1.78</v>
      </c>
      <c r="O91" s="8" t="n">
        <v>10073</v>
      </c>
      <c r="P91" s="8" t="n">
        <v>2337</v>
      </c>
      <c r="Q91" s="9" t="n">
        <f aca="false">O91/(O91+P91)</f>
        <v>0.811684125705077</v>
      </c>
      <c r="R91" s="10" t="n">
        <v>0.824</v>
      </c>
      <c r="S91" s="12" t="n">
        <f aca="false">2*Q91-1</f>
        <v>0.623368251410153</v>
      </c>
      <c r="T91" s="10" t="n">
        <v>0.105</v>
      </c>
      <c r="U91" s="6" t="s">
        <v>96</v>
      </c>
      <c r="V91" s="6" t="s">
        <v>72</v>
      </c>
      <c r="W91" s="6" t="s">
        <v>54</v>
      </c>
      <c r="X91" s="6" t="s">
        <v>309</v>
      </c>
      <c r="Y91" s="8" t="n">
        <v>21844</v>
      </c>
    </row>
    <row r="92" customFormat="false" ht="15" hidden="false" customHeight="false" outlineLevel="0" collapsed="false">
      <c r="A92" s="5" t="n">
        <f aca="false">RANK(G92,$G$2:$G$1311)</f>
        <v>91</v>
      </c>
      <c r="B92" s="6" t="str">
        <f aca="false">IF(G92&gt;=Parâmetros!$B$4,"A",IF(G92&gt;=Parâmetros!$B$5,"B","C"))</f>
        <v>A</v>
      </c>
      <c r="C92" s="6" t="s">
        <v>310</v>
      </c>
      <c r="D92" s="6" t="s">
        <v>49</v>
      </c>
      <c r="E92" s="6" t="s">
        <v>50</v>
      </c>
      <c r="F92" s="6" t="s">
        <v>306</v>
      </c>
      <c r="G92" s="7" t="n">
        <f aca="false">J92*S92</f>
        <v>2975.86279315916</v>
      </c>
      <c r="H92" s="7" t="n">
        <f aca="false">I92*Parâmetros!$B$6/100*S92</f>
        <v>142.404115648153</v>
      </c>
      <c r="I92" s="8" t="n">
        <v>24228</v>
      </c>
      <c r="J92" s="8" t="n">
        <v>5063</v>
      </c>
      <c r="K92" s="9" t="n">
        <f aca="false">J92/I92</f>
        <v>0.208973088987948</v>
      </c>
      <c r="L92" s="10" t="n">
        <v>0.24</v>
      </c>
      <c r="M92" s="6" t="str">
        <f aca="false">IF(K92&gt;L92,"sim","não")</f>
        <v>não</v>
      </c>
      <c r="N92" s="11" t="n">
        <v>-0.97</v>
      </c>
      <c r="O92" s="8" t="n">
        <v>14251</v>
      </c>
      <c r="P92" s="8" t="n">
        <v>3700</v>
      </c>
      <c r="Q92" s="9" t="n">
        <f aca="false">O92/(O92+P92)</f>
        <v>0.793883349117041</v>
      </c>
      <c r="R92" s="10" t="n">
        <v>0.846</v>
      </c>
      <c r="S92" s="12" t="n">
        <f aca="false">2*Q92-1</f>
        <v>0.587766698234082</v>
      </c>
      <c r="T92" s="10" t="n">
        <v>0.102</v>
      </c>
      <c r="U92" s="6" t="s">
        <v>77</v>
      </c>
      <c r="V92" s="6" t="s">
        <v>59</v>
      </c>
      <c r="W92" s="6" t="s">
        <v>54</v>
      </c>
      <c r="X92" s="6" t="s">
        <v>311</v>
      </c>
      <c r="Y92" s="8" t="n">
        <v>29252</v>
      </c>
    </row>
    <row r="93" customFormat="false" ht="15" hidden="false" customHeight="false" outlineLevel="0" collapsed="false">
      <c r="A93" s="5" t="n">
        <f aca="false">RANK(G93,$G$2:$G$1311)</f>
        <v>92</v>
      </c>
      <c r="B93" s="6" t="str">
        <f aca="false">IF(G93&gt;=Parâmetros!$B$4,"A",IF(G93&gt;=Parâmetros!$B$5,"B","C"))</f>
        <v>A</v>
      </c>
      <c r="C93" s="6" t="s">
        <v>312</v>
      </c>
      <c r="D93" s="6" t="s">
        <v>66</v>
      </c>
      <c r="E93" s="6" t="s">
        <v>50</v>
      </c>
      <c r="F93" s="6" t="s">
        <v>313</v>
      </c>
      <c r="G93" s="7" t="n">
        <f aca="false">J93*S93</f>
        <v>2974.22471207463</v>
      </c>
      <c r="H93" s="7" t="n">
        <f aca="false">I93*Parâmetros!$B$6/100*S93</f>
        <v>162.295253009537</v>
      </c>
      <c r="I93" s="8" t="n">
        <v>25723</v>
      </c>
      <c r="J93" s="8" t="n">
        <v>4714</v>
      </c>
      <c r="K93" s="9" t="n">
        <f aca="false">J93/I93</f>
        <v>0.183260117404657</v>
      </c>
      <c r="L93" s="10" t="n">
        <v>0.22</v>
      </c>
      <c r="M93" s="6" t="str">
        <f aca="false">IF(K93&gt;L93,"sim","não")</f>
        <v>não</v>
      </c>
      <c r="N93" s="11" t="n">
        <v>0.09</v>
      </c>
      <c r="O93" s="8" t="n">
        <v>15648</v>
      </c>
      <c r="P93" s="8" t="n">
        <v>3541</v>
      </c>
      <c r="Q93" s="9" t="n">
        <f aca="false">O93/(O93+P93)</f>
        <v>0.815467194746991</v>
      </c>
      <c r="R93" s="10" t="n">
        <v>0.832</v>
      </c>
      <c r="S93" s="12" t="n">
        <f aca="false">2*Q93-1</f>
        <v>0.630934389493981</v>
      </c>
      <c r="T93" s="10" t="n">
        <v>0.081</v>
      </c>
      <c r="U93" s="6" t="s">
        <v>144</v>
      </c>
      <c r="V93" s="6" t="s">
        <v>72</v>
      </c>
      <c r="W93" s="6" t="s">
        <v>54</v>
      </c>
      <c r="X93" s="6" t="s">
        <v>314</v>
      </c>
      <c r="Y93" s="8" t="n">
        <v>30294</v>
      </c>
    </row>
    <row r="94" customFormat="false" ht="15" hidden="false" customHeight="false" outlineLevel="0" collapsed="false">
      <c r="A94" s="5" t="n">
        <f aca="false">RANK(G94,$G$2:$G$1311)</f>
        <v>93</v>
      </c>
      <c r="B94" s="6" t="str">
        <f aca="false">IF(G94&gt;=Parâmetros!$B$4,"A",IF(G94&gt;=Parâmetros!$B$5,"B","C"))</f>
        <v>A</v>
      </c>
      <c r="C94" s="6" t="s">
        <v>315</v>
      </c>
      <c r="D94" s="6" t="s">
        <v>223</v>
      </c>
      <c r="E94" s="6" t="s">
        <v>209</v>
      </c>
      <c r="F94" s="6" t="s">
        <v>316</v>
      </c>
      <c r="G94" s="7" t="n">
        <f aca="false">J94*S94</f>
        <v>2971.30827328761</v>
      </c>
      <c r="H94" s="7" t="n">
        <f aca="false">I94*Parâmetros!$B$6/100*S94</f>
        <v>161.715101137252</v>
      </c>
      <c r="I94" s="8" t="n">
        <v>30413</v>
      </c>
      <c r="J94" s="8" t="n">
        <v>5588</v>
      </c>
      <c r="K94" s="9" t="n">
        <f aca="false">J94/I94</f>
        <v>0.183737217637195</v>
      </c>
      <c r="L94" s="10" t="n">
        <v>0.206</v>
      </c>
      <c r="M94" s="6" t="str">
        <f aca="false">IF(K94&gt;L94,"sim","não")</f>
        <v>não</v>
      </c>
      <c r="N94" s="11" t="n">
        <v>3.38</v>
      </c>
      <c r="O94" s="8" t="n">
        <v>17644</v>
      </c>
      <c r="P94" s="8" t="n">
        <v>5394</v>
      </c>
      <c r="Q94" s="9" t="n">
        <f aca="false">O94/(O94+P94)</f>
        <v>0.765865092455942</v>
      </c>
      <c r="R94" s="10" t="n">
        <v>0.758</v>
      </c>
      <c r="S94" s="12" t="n">
        <f aca="false">2*Q94-1</f>
        <v>0.531730184911885</v>
      </c>
      <c r="T94" s="10" t="n">
        <v>0.067</v>
      </c>
      <c r="U94" s="6" t="s">
        <v>71</v>
      </c>
      <c r="V94" s="6" t="s">
        <v>72</v>
      </c>
      <c r="W94" s="6" t="s">
        <v>54</v>
      </c>
      <c r="X94" s="6" t="s">
        <v>317</v>
      </c>
      <c r="Y94" s="8" t="n">
        <v>45368</v>
      </c>
    </row>
    <row r="95" customFormat="false" ht="15" hidden="false" customHeight="false" outlineLevel="0" collapsed="false">
      <c r="A95" s="5" t="n">
        <f aca="false">RANK(G95,$G$2:$G$1311)</f>
        <v>94</v>
      </c>
      <c r="B95" s="6" t="str">
        <f aca="false">IF(G95&gt;=Parâmetros!$B$4,"A",IF(G95&gt;=Parâmetros!$B$5,"B","C"))</f>
        <v>A</v>
      </c>
      <c r="C95" s="6" t="s">
        <v>318</v>
      </c>
      <c r="D95" s="6" t="s">
        <v>75</v>
      </c>
      <c r="E95" s="6" t="s">
        <v>50</v>
      </c>
      <c r="F95" s="6" t="s">
        <v>319</v>
      </c>
      <c r="G95" s="7" t="n">
        <f aca="false">J95*S95</f>
        <v>2970.23921316888</v>
      </c>
      <c r="H95" s="7" t="n">
        <f aca="false">I95*Parâmetros!$B$6/100*S95</f>
        <v>136.220708423128</v>
      </c>
      <c r="I95" s="8" t="n">
        <v>30943</v>
      </c>
      <c r="J95" s="8" t="n">
        <v>6747</v>
      </c>
      <c r="K95" s="9" t="n">
        <f aca="false">J95/I95</f>
        <v>0.218046084736451</v>
      </c>
      <c r="L95" s="10" t="n">
        <v>0.306</v>
      </c>
      <c r="M95" s="6" t="str">
        <f aca="false">IF(K95&gt;L95,"sim","não")</f>
        <v>não</v>
      </c>
      <c r="N95" s="11" t="n">
        <v>-0.68</v>
      </c>
      <c r="O95" s="8" t="n">
        <v>15705</v>
      </c>
      <c r="P95" s="8" t="n">
        <v>6104</v>
      </c>
      <c r="Q95" s="9" t="n">
        <f aca="false">O95/(O95+P95)</f>
        <v>0.720115548626714</v>
      </c>
      <c r="R95" s="10" t="n">
        <v>0.785</v>
      </c>
      <c r="S95" s="12" t="n">
        <f aca="false">2*Q95-1</f>
        <v>0.440231097253428</v>
      </c>
      <c r="T95" s="10" t="n">
        <v>0.13</v>
      </c>
      <c r="U95" s="6" t="s">
        <v>68</v>
      </c>
      <c r="V95" s="6" t="s">
        <v>53</v>
      </c>
      <c r="W95" s="6" t="s">
        <v>54</v>
      </c>
      <c r="X95" s="6" t="s">
        <v>320</v>
      </c>
      <c r="Y95" s="8" t="n">
        <v>36798</v>
      </c>
    </row>
    <row r="96" customFormat="false" ht="15" hidden="false" customHeight="false" outlineLevel="0" collapsed="false">
      <c r="A96" s="5" t="n">
        <f aca="false">RANK(G96,$G$2:$G$1311)</f>
        <v>95</v>
      </c>
      <c r="B96" s="6" t="str">
        <f aca="false">IF(G96&gt;=Parâmetros!$B$4,"A",IF(G96&gt;=Parâmetros!$B$5,"B","C"))</f>
        <v>A</v>
      </c>
      <c r="C96" s="6" t="s">
        <v>321</v>
      </c>
      <c r="D96" s="6" t="s">
        <v>66</v>
      </c>
      <c r="E96" s="6" t="s">
        <v>50</v>
      </c>
      <c r="F96" s="6" t="s">
        <v>80</v>
      </c>
      <c r="G96" s="7" t="n">
        <f aca="false">J96*S96</f>
        <v>2953.70878859857</v>
      </c>
      <c r="H96" s="7" t="n">
        <f aca="false">I96*Parâmetros!$B$6/100*S96</f>
        <v>132.525862232779</v>
      </c>
      <c r="I96" s="8" t="n">
        <v>21182</v>
      </c>
      <c r="J96" s="8" t="n">
        <v>4721</v>
      </c>
      <c r="K96" s="9" t="n">
        <f aca="false">J96/I96</f>
        <v>0.222877915211028</v>
      </c>
      <c r="L96" s="10" t="n">
        <v>0.25</v>
      </c>
      <c r="M96" s="6" t="str">
        <f aca="false">IF(K96&gt;L96,"sim","não")</f>
        <v>não</v>
      </c>
      <c r="N96" s="11" t="n">
        <v>-0.94</v>
      </c>
      <c r="O96" s="8" t="n">
        <v>11977</v>
      </c>
      <c r="P96" s="8" t="n">
        <v>2758</v>
      </c>
      <c r="Q96" s="9" t="n">
        <f aca="false">O96/(O96+P96)</f>
        <v>0.812826603325416</v>
      </c>
      <c r="R96" s="10" t="n">
        <v>0.841</v>
      </c>
      <c r="S96" s="12" t="n">
        <f aca="false">2*Q96-1</f>
        <v>0.625653206650831</v>
      </c>
      <c r="T96" s="10" t="n">
        <v>0.108</v>
      </c>
      <c r="U96" s="6" t="s">
        <v>68</v>
      </c>
      <c r="V96" s="6" t="s">
        <v>53</v>
      </c>
      <c r="W96" s="6" t="s">
        <v>54</v>
      </c>
      <c r="X96" s="6" t="s">
        <v>322</v>
      </c>
      <c r="Y96" s="8" t="n">
        <v>32650</v>
      </c>
    </row>
    <row r="97" customFormat="false" ht="15" hidden="false" customHeight="false" outlineLevel="0" collapsed="false">
      <c r="A97" s="5" t="n">
        <f aca="false">RANK(G97,$G$2:$G$1311)</f>
        <v>96</v>
      </c>
      <c r="B97" s="6" t="str">
        <f aca="false">IF(G97&gt;=Parâmetros!$B$4,"A",IF(G97&gt;=Parâmetros!$B$5,"B","C"))</f>
        <v>A</v>
      </c>
      <c r="C97" s="6" t="s">
        <v>323</v>
      </c>
      <c r="D97" s="6" t="s">
        <v>49</v>
      </c>
      <c r="E97" s="6" t="s">
        <v>50</v>
      </c>
      <c r="F97" s="6" t="s">
        <v>323</v>
      </c>
      <c r="G97" s="7" t="n">
        <f aca="false">J97*S97</f>
        <v>2928.68032714019</v>
      </c>
      <c r="H97" s="7" t="n">
        <f aca="false">I97*Parâmetros!$B$6/100*S97</f>
        <v>168.626789047915</v>
      </c>
      <c r="I97" s="8" t="n">
        <v>29071</v>
      </c>
      <c r="J97" s="8" t="n">
        <v>5049</v>
      </c>
      <c r="K97" s="9" t="n">
        <f aca="false">J97/I97</f>
        <v>0.173678236042792</v>
      </c>
      <c r="L97" s="10" t="n">
        <v>0.218</v>
      </c>
      <c r="M97" s="6" t="str">
        <f aca="false">IF(K97&gt;L97,"sim","não")</f>
        <v>não</v>
      </c>
      <c r="N97" s="11" t="n">
        <v>-0.9</v>
      </c>
      <c r="O97" s="8" t="n">
        <v>17774</v>
      </c>
      <c r="P97" s="8" t="n">
        <v>4724</v>
      </c>
      <c r="Q97" s="9" t="n">
        <f aca="false">O97/(O97+P97)</f>
        <v>0.79002578006934</v>
      </c>
      <c r="R97" s="10" t="n">
        <v>0.833</v>
      </c>
      <c r="S97" s="12" t="n">
        <f aca="false">2*Q97-1</f>
        <v>0.580051560138679</v>
      </c>
      <c r="T97" s="10" t="n">
        <v>0.093</v>
      </c>
      <c r="U97" s="6" t="s">
        <v>71</v>
      </c>
      <c r="V97" s="6" t="s">
        <v>72</v>
      </c>
      <c r="W97" s="6" t="s">
        <v>54</v>
      </c>
      <c r="X97" s="6" t="s">
        <v>324</v>
      </c>
      <c r="Y97" s="8" t="n">
        <v>37626</v>
      </c>
    </row>
    <row r="98" customFormat="false" ht="15" hidden="false" customHeight="false" outlineLevel="0" collapsed="false">
      <c r="A98" s="5" t="n">
        <f aca="false">RANK(G98,$G$2:$G$1311)</f>
        <v>97</v>
      </c>
      <c r="B98" s="6" t="str">
        <f aca="false">IF(G98&gt;=Parâmetros!$B$4,"A",IF(G98&gt;=Parâmetros!$B$5,"B","C"))</f>
        <v>A</v>
      </c>
      <c r="C98" s="6" t="s">
        <v>325</v>
      </c>
      <c r="D98" s="6" t="s">
        <v>66</v>
      </c>
      <c r="E98" s="6" t="s">
        <v>50</v>
      </c>
      <c r="F98" s="6" t="s">
        <v>67</v>
      </c>
      <c r="G98" s="7" t="n">
        <f aca="false">J98*S98</f>
        <v>2918.0236289896</v>
      </c>
      <c r="H98" s="7" t="n">
        <f aca="false">I98*Parâmetros!$B$6/100*S98</f>
        <v>121.403286898254</v>
      </c>
      <c r="I98" s="8" t="n">
        <v>16542</v>
      </c>
      <c r="J98" s="8" t="n">
        <v>3976</v>
      </c>
      <c r="K98" s="9" t="n">
        <f aca="false">J98/I98</f>
        <v>0.240357876919357</v>
      </c>
      <c r="L98" s="10" t="n">
        <v>0.268</v>
      </c>
      <c r="M98" s="6" t="str">
        <f aca="false">IF(K98&gt;L98,"sim","não")</f>
        <v>não</v>
      </c>
      <c r="N98" s="11" t="n">
        <v>-0.99</v>
      </c>
      <c r="O98" s="8" t="n">
        <v>9833</v>
      </c>
      <c r="P98" s="8" t="n">
        <v>1509</v>
      </c>
      <c r="Q98" s="9" t="n">
        <f aca="false">O98/(O98+P98)</f>
        <v>0.866954681713983</v>
      </c>
      <c r="R98" s="10" t="n">
        <v>0.882</v>
      </c>
      <c r="S98" s="12" t="n">
        <f aca="false">2*Q98-1</f>
        <v>0.733909363427967</v>
      </c>
      <c r="T98" s="10" t="n">
        <v>0.139</v>
      </c>
      <c r="U98" s="6" t="s">
        <v>63</v>
      </c>
      <c r="V98" s="6" t="s">
        <v>59</v>
      </c>
      <c r="W98" s="6" t="s">
        <v>54</v>
      </c>
      <c r="X98" s="6" t="s">
        <v>326</v>
      </c>
      <c r="Y98" s="8" t="n">
        <v>18338</v>
      </c>
    </row>
    <row r="99" customFormat="false" ht="15" hidden="false" customHeight="false" outlineLevel="0" collapsed="false">
      <c r="A99" s="5" t="n">
        <f aca="false">RANK(G99,$G$2:$G$1311)</f>
        <v>98</v>
      </c>
      <c r="B99" s="6" t="str">
        <f aca="false">IF(G99&gt;=Parâmetros!$B$4,"A",IF(G99&gt;=Parâmetros!$B$5,"B","C"))</f>
        <v>A</v>
      </c>
      <c r="C99" s="6" t="s">
        <v>327</v>
      </c>
      <c r="D99" s="6" t="s">
        <v>49</v>
      </c>
      <c r="E99" s="6" t="s">
        <v>50</v>
      </c>
      <c r="F99" s="6" t="s">
        <v>306</v>
      </c>
      <c r="G99" s="7" t="n">
        <f aca="false">J99*S99</f>
        <v>2915.00293846025</v>
      </c>
      <c r="H99" s="7" t="n">
        <f aca="false">I99*Parâmetros!$B$6/100*S99</f>
        <v>127.462339014356</v>
      </c>
      <c r="I99" s="8" t="n">
        <v>16616</v>
      </c>
      <c r="J99" s="8" t="n">
        <v>3800</v>
      </c>
      <c r="K99" s="9" t="n">
        <f aca="false">J99/I99</f>
        <v>0.22869523350987</v>
      </c>
      <c r="L99" s="10" t="n">
        <v>0.273</v>
      </c>
      <c r="M99" s="6" t="str">
        <f aca="false">IF(K99&gt;L99,"sim","não")</f>
        <v>não</v>
      </c>
      <c r="N99" s="11" t="n">
        <v>-1.81</v>
      </c>
      <c r="O99" s="8" t="n">
        <v>10524</v>
      </c>
      <c r="P99" s="8" t="n">
        <v>1387</v>
      </c>
      <c r="Q99" s="9" t="n">
        <f aca="false">O99/(O99+P99)</f>
        <v>0.883553018218454</v>
      </c>
      <c r="R99" s="10" t="n">
        <v>0.916</v>
      </c>
      <c r="S99" s="12" t="n">
        <f aca="false">2*Q99-1</f>
        <v>0.767106036436907</v>
      </c>
      <c r="T99" s="10" t="n">
        <v>0.13</v>
      </c>
      <c r="U99" s="6" t="s">
        <v>63</v>
      </c>
      <c r="V99" s="6" t="s">
        <v>59</v>
      </c>
      <c r="W99" s="6" t="s">
        <v>54</v>
      </c>
      <c r="X99" s="6" t="s">
        <v>328</v>
      </c>
      <c r="Y99" s="8" t="n">
        <v>19322</v>
      </c>
    </row>
    <row r="100" customFormat="false" ht="15" hidden="false" customHeight="false" outlineLevel="0" collapsed="false">
      <c r="A100" s="5" t="n">
        <f aca="false">RANK(G100,$G$2:$G$1311)</f>
        <v>99</v>
      </c>
      <c r="B100" s="6" t="str">
        <f aca="false">IF(G100&gt;=Parâmetros!$B$4,"A",IF(G100&gt;=Parâmetros!$B$5,"B","C"))</f>
        <v>A</v>
      </c>
      <c r="C100" s="6" t="s">
        <v>329</v>
      </c>
      <c r="D100" s="6" t="s">
        <v>123</v>
      </c>
      <c r="E100" s="6" t="s">
        <v>50</v>
      </c>
      <c r="F100" s="6" t="s">
        <v>329</v>
      </c>
      <c r="G100" s="7" t="n">
        <f aca="false">J100*S100</f>
        <v>2914.95486594891</v>
      </c>
      <c r="H100" s="7" t="n">
        <f aca="false">I100*Parâmetros!$B$6/100*S100</f>
        <v>138.141493350222</v>
      </c>
      <c r="I100" s="8" t="n">
        <v>32709</v>
      </c>
      <c r="J100" s="8" t="n">
        <v>6902</v>
      </c>
      <c r="K100" s="9" t="n">
        <f aca="false">J100/I100</f>
        <v>0.211012259622734</v>
      </c>
      <c r="L100" s="10" t="n">
        <v>0.219</v>
      </c>
      <c r="M100" s="6" t="str">
        <f aca="false">IF(K100&gt;L100,"sim","não")</f>
        <v>não</v>
      </c>
      <c r="N100" s="11" t="n">
        <v>0.35</v>
      </c>
      <c r="O100" s="8" t="n">
        <v>16844</v>
      </c>
      <c r="P100" s="8" t="n">
        <v>6841</v>
      </c>
      <c r="Q100" s="9" t="n">
        <f aca="false">O100/(O100+P100)</f>
        <v>0.711167405530927</v>
      </c>
      <c r="R100" s="10" t="n">
        <v>0.738</v>
      </c>
      <c r="S100" s="12" t="n">
        <f aca="false">2*Q100-1</f>
        <v>0.422334811061853</v>
      </c>
      <c r="T100" s="10" t="n">
        <v>0.094</v>
      </c>
      <c r="U100" s="6" t="s">
        <v>96</v>
      </c>
      <c r="V100" s="6" t="s">
        <v>72</v>
      </c>
      <c r="W100" s="6" t="s">
        <v>54</v>
      </c>
      <c r="X100" s="6" t="s">
        <v>330</v>
      </c>
      <c r="Y100" s="8" t="n">
        <v>40970</v>
      </c>
    </row>
    <row r="101" customFormat="false" ht="15" hidden="false" customHeight="false" outlineLevel="0" collapsed="false">
      <c r="A101" s="5" t="n">
        <f aca="false">RANK(G101,$G$2:$G$1311)</f>
        <v>100</v>
      </c>
      <c r="B101" s="6" t="str">
        <f aca="false">IF(G101&gt;=Parâmetros!$B$4,"A",IF(G101&gt;=Parâmetros!$B$5,"B","C"))</f>
        <v>A</v>
      </c>
      <c r="C101" s="6" t="s">
        <v>331</v>
      </c>
      <c r="D101" s="6" t="s">
        <v>66</v>
      </c>
      <c r="E101" s="6" t="s">
        <v>50</v>
      </c>
      <c r="F101" s="6" t="s">
        <v>313</v>
      </c>
      <c r="G101" s="7" t="n">
        <f aca="false">J101*S101</f>
        <v>2914.20570022903</v>
      </c>
      <c r="H101" s="7" t="n">
        <f aca="false">I101*Parâmetros!$B$6/100*S101</f>
        <v>117.179503774705</v>
      </c>
      <c r="I101" s="8" t="n">
        <v>17061</v>
      </c>
      <c r="J101" s="8" t="n">
        <v>4243</v>
      </c>
      <c r="K101" s="9" t="n">
        <f aca="false">J101/I101</f>
        <v>0.248695856045953</v>
      </c>
      <c r="L101" s="10" t="n">
        <v>0.244</v>
      </c>
      <c r="M101" s="6" t="str">
        <f aca="false">IF(K101&gt;L101,"sim","não")</f>
        <v>sim</v>
      </c>
      <c r="N101" s="11" t="n">
        <v>0.21</v>
      </c>
      <c r="O101" s="8" t="n">
        <v>9943</v>
      </c>
      <c r="P101" s="8" t="n">
        <v>1846</v>
      </c>
      <c r="Q101" s="9" t="n">
        <f aca="false">O101/(O101+P101)</f>
        <v>0.843413351429299</v>
      </c>
      <c r="R101" s="10" t="n">
        <v>0.895</v>
      </c>
      <c r="S101" s="12" t="n">
        <f aca="false">2*Q101-1</f>
        <v>0.686826702858597</v>
      </c>
      <c r="T101" s="10" t="n">
        <v>0.142</v>
      </c>
      <c r="U101" s="6" t="s">
        <v>96</v>
      </c>
      <c r="V101" s="6" t="s">
        <v>72</v>
      </c>
      <c r="W101" s="6" t="s">
        <v>54</v>
      </c>
      <c r="X101" s="6" t="s">
        <v>332</v>
      </c>
      <c r="Y101" s="8" t="n">
        <v>18207</v>
      </c>
    </row>
    <row r="102" customFormat="false" ht="15" hidden="false" customHeight="false" outlineLevel="0" collapsed="false">
      <c r="A102" s="5" t="n">
        <f aca="false">RANK(G102,$G$2:$G$1311)</f>
        <v>101</v>
      </c>
      <c r="B102" s="6" t="str">
        <f aca="false">IF(G102&gt;=Parâmetros!$B$4,"A",IF(G102&gt;=Parâmetros!$B$5,"B","C"))</f>
        <v>A</v>
      </c>
      <c r="C102" s="6" t="s">
        <v>333</v>
      </c>
      <c r="D102" s="6" t="s">
        <v>49</v>
      </c>
      <c r="E102" s="6" t="s">
        <v>50</v>
      </c>
      <c r="F102" s="6" t="s">
        <v>132</v>
      </c>
      <c r="G102" s="7" t="n">
        <f aca="false">J102*S102</f>
        <v>2913.96644364385</v>
      </c>
      <c r="H102" s="7" t="n">
        <f aca="false">I102*Parâmetros!$B$6/100*S102</f>
        <v>140.247625321668</v>
      </c>
      <c r="I102" s="8" t="n">
        <v>26991</v>
      </c>
      <c r="J102" s="8" t="n">
        <v>5608</v>
      </c>
      <c r="K102" s="9" t="n">
        <f aca="false">J102/I102</f>
        <v>0.20777296135749</v>
      </c>
      <c r="L102" s="10" t="n">
        <v>0.233</v>
      </c>
      <c r="M102" s="6" t="str">
        <f aca="false">IF(K102&gt;L102,"sim","não")</f>
        <v>não</v>
      </c>
      <c r="N102" s="11" t="n">
        <v>-0.4</v>
      </c>
      <c r="O102" s="8" t="n">
        <v>14763</v>
      </c>
      <c r="P102" s="8" t="n">
        <v>4667</v>
      </c>
      <c r="Q102" s="9" t="n">
        <f aca="false">O102/(O102+P102)</f>
        <v>0.759804426145136</v>
      </c>
      <c r="R102" s="10" t="n">
        <v>0.793</v>
      </c>
      <c r="S102" s="12" t="n">
        <f aca="false">2*Q102-1</f>
        <v>0.519608852290273</v>
      </c>
      <c r="T102" s="10" t="n">
        <v>0.073</v>
      </c>
      <c r="U102" s="6" t="s">
        <v>77</v>
      </c>
      <c r="V102" s="6" t="s">
        <v>59</v>
      </c>
      <c r="W102" s="6" t="s">
        <v>54</v>
      </c>
      <c r="X102" s="6" t="s">
        <v>334</v>
      </c>
      <c r="Y102" s="8" t="n">
        <v>32554</v>
      </c>
    </row>
    <row r="103" customFormat="false" ht="15" hidden="false" customHeight="false" outlineLevel="0" collapsed="false">
      <c r="A103" s="5" t="n">
        <f aca="false">RANK(G103,$G$2:$G$1311)</f>
        <v>102</v>
      </c>
      <c r="B103" s="6" t="str">
        <f aca="false">IF(G103&gt;=Parâmetros!$B$4,"A",IF(G103&gt;=Parâmetros!$B$5,"B","C"))</f>
        <v>A</v>
      </c>
      <c r="C103" s="6" t="s">
        <v>335</v>
      </c>
      <c r="D103" s="6" t="s">
        <v>86</v>
      </c>
      <c r="E103" s="6" t="s">
        <v>50</v>
      </c>
      <c r="F103" s="6" t="s">
        <v>336</v>
      </c>
      <c r="G103" s="7" t="n">
        <f aca="false">J103*S103</f>
        <v>2910.64814714045</v>
      </c>
      <c r="H103" s="7" t="n">
        <f aca="false">I103*Parâmetros!$B$6/100*S103</f>
        <v>123.887534962181</v>
      </c>
      <c r="I103" s="8" t="n">
        <v>25951</v>
      </c>
      <c r="J103" s="8" t="n">
        <v>6097</v>
      </c>
      <c r="K103" s="9" t="n">
        <f aca="false">J103/I103</f>
        <v>0.234942776771608</v>
      </c>
      <c r="L103" s="10" t="n">
        <v>0.238</v>
      </c>
      <c r="M103" s="6" t="str">
        <f aca="false">IF(K103&gt;L103,"sim","não")</f>
        <v>não</v>
      </c>
      <c r="N103" s="11" t="n">
        <v>1.7</v>
      </c>
      <c r="O103" s="8" t="n">
        <v>13575</v>
      </c>
      <c r="P103" s="8" t="n">
        <v>4802</v>
      </c>
      <c r="Q103" s="9" t="n">
        <f aca="false">O103/(O103+P103)</f>
        <v>0.738695108015454</v>
      </c>
      <c r="R103" s="10" t="n">
        <v>0.768</v>
      </c>
      <c r="S103" s="12" t="n">
        <f aca="false">2*Q103-1</f>
        <v>0.477390216030908</v>
      </c>
      <c r="T103" s="10" t="n">
        <v>0.09</v>
      </c>
      <c r="U103" s="6" t="s">
        <v>96</v>
      </c>
      <c r="V103" s="6" t="s">
        <v>72</v>
      </c>
      <c r="W103" s="6" t="s">
        <v>54</v>
      </c>
      <c r="X103" s="6" t="s">
        <v>337</v>
      </c>
      <c r="Y103" s="8" t="n">
        <v>31429</v>
      </c>
    </row>
    <row r="104" customFormat="false" ht="15" hidden="false" customHeight="false" outlineLevel="0" collapsed="false">
      <c r="A104" s="5" t="n">
        <f aca="false">RANK(G104,$G$2:$G$1311)</f>
        <v>103</v>
      </c>
      <c r="B104" s="6" t="str">
        <f aca="false">IF(G104&gt;=Parâmetros!$B$4,"A",IF(G104&gt;=Parâmetros!$B$5,"B","C"))</f>
        <v>A</v>
      </c>
      <c r="C104" s="6" t="s">
        <v>338</v>
      </c>
      <c r="D104" s="6" t="s">
        <v>66</v>
      </c>
      <c r="E104" s="6" t="s">
        <v>50</v>
      </c>
      <c r="F104" s="6" t="s">
        <v>80</v>
      </c>
      <c r="G104" s="7" t="n">
        <f aca="false">J104*S104</f>
        <v>2892.26433313217</v>
      </c>
      <c r="H104" s="7" t="n">
        <f aca="false">I104*Parâmetros!$B$6/100*S104</f>
        <v>125.901358737822</v>
      </c>
      <c r="I104" s="8" t="n">
        <v>15906</v>
      </c>
      <c r="J104" s="8" t="n">
        <v>3654</v>
      </c>
      <c r="K104" s="9" t="n">
        <f aca="false">J104/I104</f>
        <v>0.229724632214259</v>
      </c>
      <c r="L104" s="10" t="n">
        <v>0.226</v>
      </c>
      <c r="M104" s="6" t="str">
        <f aca="false">IF(K104&gt;L104,"sim","não")</f>
        <v>sim</v>
      </c>
      <c r="N104" s="11" t="n">
        <v>0.01</v>
      </c>
      <c r="O104" s="8" t="n">
        <v>10390</v>
      </c>
      <c r="P104" s="8" t="n">
        <v>1209</v>
      </c>
      <c r="Q104" s="9" t="n">
        <f aca="false">O104/(O104+P104)</f>
        <v>0.895766876454867</v>
      </c>
      <c r="R104" s="10" t="n">
        <v>0.903</v>
      </c>
      <c r="S104" s="12" t="n">
        <f aca="false">2*Q104-1</f>
        <v>0.791533752909734</v>
      </c>
      <c r="T104" s="10" t="n">
        <v>0.099</v>
      </c>
      <c r="U104" s="6" t="s">
        <v>68</v>
      </c>
      <c r="V104" s="6" t="s">
        <v>53</v>
      </c>
      <c r="W104" s="6" t="s">
        <v>54</v>
      </c>
      <c r="X104" s="6" t="s">
        <v>339</v>
      </c>
      <c r="Y104" s="8" t="n">
        <v>25603</v>
      </c>
    </row>
    <row r="105" customFormat="false" ht="15" hidden="false" customHeight="false" outlineLevel="0" collapsed="false">
      <c r="A105" s="5" t="n">
        <f aca="false">RANK(G105,$G$2:$G$1311)</f>
        <v>104</v>
      </c>
      <c r="B105" s="6" t="str">
        <f aca="false">IF(G105&gt;=Parâmetros!$B$4,"A",IF(G105&gt;=Parâmetros!$B$5,"B","C"))</f>
        <v>A</v>
      </c>
      <c r="C105" s="6" t="s">
        <v>340</v>
      </c>
      <c r="D105" s="6" t="s">
        <v>86</v>
      </c>
      <c r="E105" s="6" t="s">
        <v>50</v>
      </c>
      <c r="F105" s="6" t="s">
        <v>336</v>
      </c>
      <c r="G105" s="7" t="n">
        <f aca="false">J105*S105</f>
        <v>2886.62350309251</v>
      </c>
      <c r="H105" s="7" t="n">
        <f aca="false">I105*Parâmetros!$B$6/100*S105</f>
        <v>121.830638241874</v>
      </c>
      <c r="I105" s="8" t="n">
        <v>21263</v>
      </c>
      <c r="J105" s="8" t="n">
        <v>5038</v>
      </c>
      <c r="K105" s="9" t="n">
        <f aca="false">J105/I105</f>
        <v>0.236937403000517</v>
      </c>
      <c r="L105" s="10" t="n">
        <v>0.25</v>
      </c>
      <c r="M105" s="6" t="str">
        <f aca="false">IF(K105&gt;L105,"sim","não")</f>
        <v>não</v>
      </c>
      <c r="N105" s="11" t="n">
        <v>1.82</v>
      </c>
      <c r="O105" s="8" t="n">
        <v>11953</v>
      </c>
      <c r="P105" s="8" t="n">
        <v>3245</v>
      </c>
      <c r="Q105" s="9" t="n">
        <f aca="false">O105/(O105+P105)</f>
        <v>0.786485063824187</v>
      </c>
      <c r="R105" s="10" t="n">
        <v>0.815</v>
      </c>
      <c r="S105" s="12" t="n">
        <f aca="false">2*Q105-1</f>
        <v>0.572970127648375</v>
      </c>
      <c r="T105" s="10" t="n">
        <v>0.084</v>
      </c>
      <c r="U105" s="6" t="s">
        <v>301</v>
      </c>
      <c r="V105" s="6" t="s">
        <v>53</v>
      </c>
      <c r="W105" s="6" t="s">
        <v>54</v>
      </c>
      <c r="X105" s="6" t="s">
        <v>341</v>
      </c>
      <c r="Y105" s="8" t="n">
        <v>27751</v>
      </c>
    </row>
    <row r="106" customFormat="false" ht="15" hidden="false" customHeight="false" outlineLevel="0" collapsed="false">
      <c r="A106" s="5" t="n">
        <f aca="false">RANK(G106,$G$2:$G$1311)</f>
        <v>105</v>
      </c>
      <c r="B106" s="6" t="str">
        <f aca="false">IF(G106&gt;=Parâmetros!$B$4,"A",IF(G106&gt;=Parâmetros!$B$5,"B","C"))</f>
        <v>A</v>
      </c>
      <c r="C106" s="6" t="s">
        <v>342</v>
      </c>
      <c r="D106" s="6" t="s">
        <v>86</v>
      </c>
      <c r="E106" s="6" t="s">
        <v>50</v>
      </c>
      <c r="F106" s="6" t="s">
        <v>117</v>
      </c>
      <c r="G106" s="7" t="n">
        <f aca="false">J106*S106</f>
        <v>2882.19868891538</v>
      </c>
      <c r="H106" s="7" t="n">
        <f aca="false">I106*Parâmetros!$B$6/100*S106</f>
        <v>110.444706793802</v>
      </c>
      <c r="I106" s="8" t="n">
        <v>24651</v>
      </c>
      <c r="J106" s="8" t="n">
        <v>6433</v>
      </c>
      <c r="K106" s="9" t="n">
        <f aca="false">J106/I106</f>
        <v>0.260963044095574</v>
      </c>
      <c r="L106" s="10" t="n">
        <v>0.26</v>
      </c>
      <c r="M106" s="6" t="str">
        <f aca="false">IF(K106&gt;L106,"sim","não")</f>
        <v>sim</v>
      </c>
      <c r="N106" s="11" t="n">
        <v>0.95</v>
      </c>
      <c r="O106" s="8" t="n">
        <v>12149</v>
      </c>
      <c r="P106" s="8" t="n">
        <v>4631</v>
      </c>
      <c r="Q106" s="9" t="n">
        <f aca="false">O106/(O106+P106)</f>
        <v>0.724016686531585</v>
      </c>
      <c r="R106" s="10" t="n">
        <v>0.766</v>
      </c>
      <c r="S106" s="12" t="n">
        <f aca="false">2*Q106-1</f>
        <v>0.448033373063171</v>
      </c>
      <c r="T106" s="10" t="n">
        <v>0.088</v>
      </c>
      <c r="U106" s="6" t="s">
        <v>96</v>
      </c>
      <c r="V106" s="6" t="s">
        <v>72</v>
      </c>
      <c r="W106" s="6" t="s">
        <v>54</v>
      </c>
      <c r="X106" s="6" t="s">
        <v>343</v>
      </c>
      <c r="Y106" s="8" t="n">
        <v>41561</v>
      </c>
    </row>
    <row r="107" customFormat="false" ht="15" hidden="false" customHeight="false" outlineLevel="0" collapsed="false">
      <c r="A107" s="5" t="n">
        <f aca="false">RANK(G107,$G$2:$G$1311)</f>
        <v>106</v>
      </c>
      <c r="B107" s="6" t="str">
        <f aca="false">IF(G107&gt;=Parâmetros!$B$4,"A",IF(G107&gt;=Parâmetros!$B$5,"B","C"))</f>
        <v>A</v>
      </c>
      <c r="C107" s="6" t="s">
        <v>344</v>
      </c>
      <c r="D107" s="6" t="s">
        <v>75</v>
      </c>
      <c r="E107" s="6" t="s">
        <v>50</v>
      </c>
      <c r="F107" s="6" t="s">
        <v>154</v>
      </c>
      <c r="G107" s="7" t="n">
        <f aca="false">J107*S107</f>
        <v>2870.79096822617</v>
      </c>
      <c r="H107" s="7" t="n">
        <f aca="false">I107*Parâmetros!$B$6/100*S107</f>
        <v>132.06456842632</v>
      </c>
      <c r="I107" s="8" t="n">
        <v>22592</v>
      </c>
      <c r="J107" s="8" t="n">
        <v>4911</v>
      </c>
      <c r="K107" s="9" t="n">
        <f aca="false">J107/I107</f>
        <v>0.21737783286119</v>
      </c>
      <c r="L107" s="10" t="n">
        <v>0.248</v>
      </c>
      <c r="M107" s="6" t="str">
        <f aca="false">IF(K107&gt;L107,"sim","não")</f>
        <v>não</v>
      </c>
      <c r="N107" s="11" t="n">
        <v>-3.71</v>
      </c>
      <c r="O107" s="8" t="n">
        <v>12667</v>
      </c>
      <c r="P107" s="8" t="n">
        <v>3321</v>
      </c>
      <c r="Q107" s="9" t="n">
        <f aca="false">O107/(O107+P107)</f>
        <v>0.792281711283463</v>
      </c>
      <c r="R107" s="10" t="n">
        <v>0.852</v>
      </c>
      <c r="S107" s="12" t="n">
        <f aca="false">2*Q107-1</f>
        <v>0.584563422566925</v>
      </c>
      <c r="T107" s="10" t="n">
        <v>0.122</v>
      </c>
      <c r="U107" s="6" t="s">
        <v>77</v>
      </c>
      <c r="V107" s="6" t="s">
        <v>59</v>
      </c>
      <c r="W107" s="6" t="s">
        <v>54</v>
      </c>
      <c r="X107" s="6" t="s">
        <v>345</v>
      </c>
      <c r="Y107" s="8" t="n">
        <v>27411</v>
      </c>
    </row>
    <row r="108" customFormat="false" ht="15" hidden="false" customHeight="false" outlineLevel="0" collapsed="false">
      <c r="A108" s="5" t="n">
        <f aca="false">RANK(G108,$G$2:$G$1311)</f>
        <v>107</v>
      </c>
      <c r="B108" s="6" t="str">
        <f aca="false">IF(G108&gt;=Parâmetros!$B$4,"A",IF(G108&gt;=Parâmetros!$B$5,"B","C"))</f>
        <v>A</v>
      </c>
      <c r="C108" s="6" t="s">
        <v>346</v>
      </c>
      <c r="D108" s="6" t="s">
        <v>49</v>
      </c>
      <c r="E108" s="6" t="s">
        <v>50</v>
      </c>
      <c r="F108" s="6" t="s">
        <v>289</v>
      </c>
      <c r="G108" s="7" t="n">
        <f aca="false">J108*S108</f>
        <v>2869.50187898263</v>
      </c>
      <c r="H108" s="7" t="n">
        <f aca="false">I108*Parâmetros!$B$6/100*S108</f>
        <v>144.371108872066</v>
      </c>
      <c r="I108" s="8" t="n">
        <v>25619</v>
      </c>
      <c r="J108" s="8" t="n">
        <v>5092</v>
      </c>
      <c r="K108" s="9" t="n">
        <f aca="false">J108/I108</f>
        <v>0.198758733752293</v>
      </c>
      <c r="L108" s="10" t="n">
        <v>0.238</v>
      </c>
      <c r="M108" s="6" t="str">
        <f aca="false">IF(K108&gt;L108,"sim","não")</f>
        <v>não</v>
      </c>
      <c r="N108" s="11" t="n">
        <v>-0.38</v>
      </c>
      <c r="O108" s="8" t="n">
        <v>14354</v>
      </c>
      <c r="P108" s="8" t="n">
        <v>4007</v>
      </c>
      <c r="Q108" s="9" t="n">
        <f aca="false">O108/(O108+P108)</f>
        <v>0.781765699036</v>
      </c>
      <c r="R108" s="10" t="n">
        <v>0.798</v>
      </c>
      <c r="S108" s="12" t="n">
        <f aca="false">2*Q108-1</f>
        <v>0.563531398072001</v>
      </c>
      <c r="T108" s="10" t="n">
        <v>0.083</v>
      </c>
      <c r="U108" s="6" t="s">
        <v>96</v>
      </c>
      <c r="V108" s="6" t="s">
        <v>72</v>
      </c>
      <c r="W108" s="6" t="s">
        <v>54</v>
      </c>
      <c r="X108" s="6" t="s">
        <v>347</v>
      </c>
      <c r="Y108" s="8" t="n">
        <v>28043</v>
      </c>
    </row>
    <row r="109" customFormat="false" ht="15" hidden="false" customHeight="false" outlineLevel="0" collapsed="false">
      <c r="A109" s="5" t="n">
        <f aca="false">RANK(G109,$G$2:$G$1311)</f>
        <v>108</v>
      </c>
      <c r="B109" s="6" t="str">
        <f aca="false">IF(G109&gt;=Parâmetros!$B$4,"A",IF(G109&gt;=Parâmetros!$B$5,"B","C"))</f>
        <v>A</v>
      </c>
      <c r="C109" s="6" t="s">
        <v>348</v>
      </c>
      <c r="D109" s="6" t="s">
        <v>86</v>
      </c>
      <c r="E109" s="6" t="s">
        <v>50</v>
      </c>
      <c r="F109" s="6" t="s">
        <v>117</v>
      </c>
      <c r="G109" s="7" t="n">
        <f aca="false">J109*S109</f>
        <v>2868.15169458512</v>
      </c>
      <c r="H109" s="7" t="n">
        <f aca="false">I109*Parâmetros!$B$6/100*S109</f>
        <v>116.495112582781</v>
      </c>
      <c r="I109" s="8" t="n">
        <v>18241</v>
      </c>
      <c r="J109" s="8" t="n">
        <v>4491</v>
      </c>
      <c r="K109" s="9" t="n">
        <f aca="false">J109/I109</f>
        <v>0.246203607258374</v>
      </c>
      <c r="L109" s="10" t="n">
        <v>0.304</v>
      </c>
      <c r="M109" s="6" t="str">
        <f aca="false">IF(K109&gt;L109,"sim","não")</f>
        <v>não</v>
      </c>
      <c r="N109" s="11" t="n">
        <v>2.25</v>
      </c>
      <c r="O109" s="8" t="n">
        <v>10516</v>
      </c>
      <c r="P109" s="8" t="n">
        <v>2319</v>
      </c>
      <c r="Q109" s="9" t="n">
        <f aca="false">O109/(O109+P109)</f>
        <v>0.819322165952474</v>
      </c>
      <c r="R109" s="10" t="n">
        <v>0.859</v>
      </c>
      <c r="S109" s="12" t="n">
        <f aca="false">2*Q109-1</f>
        <v>0.638644331904948</v>
      </c>
      <c r="T109" s="10" t="n">
        <v>0.076</v>
      </c>
      <c r="U109" s="6" t="s">
        <v>169</v>
      </c>
      <c r="V109" s="6" t="s">
        <v>59</v>
      </c>
      <c r="W109" s="6" t="s">
        <v>54</v>
      </c>
      <c r="X109" s="6" t="s">
        <v>349</v>
      </c>
      <c r="Y109" s="8" t="n">
        <v>24320</v>
      </c>
    </row>
    <row r="110" customFormat="false" ht="15" hidden="false" customHeight="false" outlineLevel="0" collapsed="false">
      <c r="A110" s="5" t="n">
        <f aca="false">RANK(G110,$G$2:$G$1311)</f>
        <v>109</v>
      </c>
      <c r="B110" s="6" t="str">
        <f aca="false">IF(G110&gt;=Parâmetros!$B$4,"A",IF(G110&gt;=Parâmetros!$B$5,"B","C"))</f>
        <v>A</v>
      </c>
      <c r="C110" s="6" t="s">
        <v>350</v>
      </c>
      <c r="D110" s="6" t="s">
        <v>351</v>
      </c>
      <c r="E110" s="6" t="s">
        <v>50</v>
      </c>
      <c r="F110" s="6" t="s">
        <v>352</v>
      </c>
      <c r="G110" s="7" t="n">
        <f aca="false">J110*S110</f>
        <v>2867.81742544091</v>
      </c>
      <c r="H110" s="7" t="n">
        <f aca="false">I110*Parâmetros!$B$6/100*S110</f>
        <v>121.42555047753</v>
      </c>
      <c r="I110" s="8" t="n">
        <v>24727</v>
      </c>
      <c r="J110" s="8" t="n">
        <v>5840</v>
      </c>
      <c r="K110" s="9" t="n">
        <f aca="false">J110/I110</f>
        <v>0.236179075504509</v>
      </c>
      <c r="L110" s="10" t="n">
        <v>0.256</v>
      </c>
      <c r="M110" s="6" t="str">
        <f aca="false">IF(K110&gt;L110,"sim","não")</f>
        <v>não</v>
      </c>
      <c r="N110" s="11" t="n">
        <v>0.4</v>
      </c>
      <c r="O110" s="8" t="n">
        <v>12724</v>
      </c>
      <c r="P110" s="8" t="n">
        <v>4343</v>
      </c>
      <c r="Q110" s="9" t="n">
        <f aca="false">O110/(O110+P110)</f>
        <v>0.745532313821996</v>
      </c>
      <c r="R110" s="10" t="n">
        <v>0.782</v>
      </c>
      <c r="S110" s="12" t="n">
        <f aca="false">2*Q110-1</f>
        <v>0.491064627643991</v>
      </c>
      <c r="T110" s="10" t="n">
        <v>0.063</v>
      </c>
      <c r="U110" s="6" t="s">
        <v>83</v>
      </c>
      <c r="V110" s="6" t="s">
        <v>53</v>
      </c>
      <c r="W110" s="6" t="s">
        <v>54</v>
      </c>
      <c r="X110" s="6" t="s">
        <v>353</v>
      </c>
      <c r="Y110" s="8" t="n">
        <v>26834</v>
      </c>
    </row>
    <row r="111" customFormat="false" ht="15" hidden="false" customHeight="false" outlineLevel="0" collapsed="false">
      <c r="A111" s="5" t="n">
        <f aca="false">RANK(G111,$G$2:$G$1311)</f>
        <v>110</v>
      </c>
      <c r="B111" s="6" t="str">
        <f aca="false">IF(G111&gt;=Parâmetros!$B$4,"A",IF(G111&gt;=Parâmetros!$B$5,"B","C"))</f>
        <v>A</v>
      </c>
      <c r="C111" s="6" t="s">
        <v>354</v>
      </c>
      <c r="D111" s="6" t="s">
        <v>66</v>
      </c>
      <c r="E111" s="6" t="s">
        <v>50</v>
      </c>
      <c r="F111" s="6" t="s">
        <v>67</v>
      </c>
      <c r="G111" s="7" t="n">
        <f aca="false">J111*S111</f>
        <v>2850.69872958258</v>
      </c>
      <c r="H111" s="7" t="n">
        <f aca="false">I111*Parâmetros!$B$6/100*S111</f>
        <v>98.2354809437387</v>
      </c>
      <c r="I111" s="8" t="n">
        <v>13660</v>
      </c>
      <c r="J111" s="8" t="n">
        <v>3964</v>
      </c>
      <c r="K111" s="9" t="n">
        <f aca="false">J111/I111</f>
        <v>0.290190336749634</v>
      </c>
      <c r="L111" s="10" t="n">
        <v>0.309</v>
      </c>
      <c r="M111" s="6" t="str">
        <f aca="false">IF(K111&gt;L111,"sim","não")</f>
        <v>não</v>
      </c>
      <c r="N111" s="11" t="n">
        <v>-0.57</v>
      </c>
      <c r="O111" s="8" t="n">
        <v>7578</v>
      </c>
      <c r="P111" s="8" t="n">
        <v>1238</v>
      </c>
      <c r="Q111" s="9" t="n">
        <f aca="false">O111/(O111+P111)</f>
        <v>0.859573502722323</v>
      </c>
      <c r="R111" s="10" t="n">
        <v>0.885</v>
      </c>
      <c r="S111" s="12" t="n">
        <f aca="false">2*Q111-1</f>
        <v>0.719147005444646</v>
      </c>
      <c r="T111" s="10" t="n">
        <v>0.174</v>
      </c>
      <c r="U111" s="6" t="s">
        <v>102</v>
      </c>
      <c r="V111" s="6" t="s">
        <v>72</v>
      </c>
      <c r="W111" s="6" t="s">
        <v>54</v>
      </c>
      <c r="X111" s="6" t="s">
        <v>355</v>
      </c>
      <c r="Y111" s="8" t="n">
        <v>13836</v>
      </c>
    </row>
    <row r="112" customFormat="false" ht="15" hidden="false" customHeight="false" outlineLevel="0" collapsed="false">
      <c r="A112" s="5" t="n">
        <f aca="false">RANK(G112,$G$2:$G$1311)</f>
        <v>111</v>
      </c>
      <c r="B112" s="6" t="str">
        <f aca="false">IF(G112&gt;=Parâmetros!$B$4,"A",IF(G112&gt;=Parâmetros!$B$5,"B","C"))</f>
        <v>A</v>
      </c>
      <c r="C112" s="6" t="s">
        <v>356</v>
      </c>
      <c r="D112" s="6" t="s">
        <v>66</v>
      </c>
      <c r="E112" s="6" t="s">
        <v>50</v>
      </c>
      <c r="F112" s="6" t="s">
        <v>313</v>
      </c>
      <c r="G112" s="7" t="n">
        <f aca="false">J112*S112</f>
        <v>2848.00357398142</v>
      </c>
      <c r="H112" s="7" t="n">
        <f aca="false">I112*Parâmetros!$B$6/100*S112</f>
        <v>142.338683345247</v>
      </c>
      <c r="I112" s="8" t="n">
        <v>18517</v>
      </c>
      <c r="J112" s="8" t="n">
        <v>3705</v>
      </c>
      <c r="K112" s="9" t="n">
        <f aca="false">J112/I112</f>
        <v>0.200086407085381</v>
      </c>
      <c r="L112" s="10" t="n">
        <v>0.201</v>
      </c>
      <c r="M112" s="6" t="str">
        <f aca="false">IF(K112&gt;L112,"sim","não")</f>
        <v>não</v>
      </c>
      <c r="N112" s="11" t="n">
        <v>0.72</v>
      </c>
      <c r="O112" s="8" t="n">
        <v>12372</v>
      </c>
      <c r="P112" s="8" t="n">
        <v>1618</v>
      </c>
      <c r="Q112" s="9" t="n">
        <f aca="false">O112/(O112+P112)</f>
        <v>0.884345961401001</v>
      </c>
      <c r="R112" s="10" t="n">
        <v>0.905</v>
      </c>
      <c r="S112" s="12" t="n">
        <f aca="false">2*Q112-1</f>
        <v>0.768691922802002</v>
      </c>
      <c r="T112" s="10" t="n">
        <v>0.129</v>
      </c>
      <c r="U112" s="6" t="s">
        <v>52</v>
      </c>
      <c r="V112" s="6" t="s">
        <v>53</v>
      </c>
      <c r="W112" s="6" t="s">
        <v>54</v>
      </c>
      <c r="X112" s="6" t="s">
        <v>357</v>
      </c>
      <c r="Y112" s="8" t="n">
        <v>18612</v>
      </c>
    </row>
    <row r="113" customFormat="false" ht="15" hidden="false" customHeight="false" outlineLevel="0" collapsed="false">
      <c r="A113" s="5" t="n">
        <f aca="false">RANK(G113,$G$2:$G$1311)</f>
        <v>112</v>
      </c>
      <c r="B113" s="6" t="str">
        <f aca="false">IF(G113&gt;=Parâmetros!$B$4,"A",IF(G113&gt;=Parâmetros!$B$5,"B","C"))</f>
        <v>A</v>
      </c>
      <c r="C113" s="6" t="s">
        <v>358</v>
      </c>
      <c r="D113" s="6" t="s">
        <v>66</v>
      </c>
      <c r="E113" s="6" t="s">
        <v>50</v>
      </c>
      <c r="F113" s="6" t="s">
        <v>286</v>
      </c>
      <c r="G113" s="7" t="n">
        <f aca="false">J113*S113</f>
        <v>2842.78864134826</v>
      </c>
      <c r="H113" s="7" t="n">
        <f aca="false">I113*Parâmetros!$B$6/100*S113</f>
        <v>131.778762553388</v>
      </c>
      <c r="I113" s="8" t="n">
        <v>24726</v>
      </c>
      <c r="J113" s="8" t="n">
        <v>5334</v>
      </c>
      <c r="K113" s="9" t="n">
        <f aca="false">J113/I113</f>
        <v>0.21572433875273</v>
      </c>
      <c r="L113" s="10" t="n">
        <v>0.256</v>
      </c>
      <c r="M113" s="6" t="str">
        <f aca="false">IF(K113&gt;L113,"sim","não")</f>
        <v>não</v>
      </c>
      <c r="N113" s="11" t="n">
        <v>-1.6</v>
      </c>
      <c r="O113" s="8" t="n">
        <v>13280</v>
      </c>
      <c r="P113" s="8" t="n">
        <v>4046</v>
      </c>
      <c r="Q113" s="9" t="n">
        <f aca="false">O113/(O113+P113)</f>
        <v>0.76647812536073</v>
      </c>
      <c r="R113" s="10" t="n">
        <v>0.8</v>
      </c>
      <c r="S113" s="12" t="n">
        <f aca="false">2*Q113-1</f>
        <v>0.532956250721459</v>
      </c>
      <c r="T113" s="10" t="n">
        <v>0.109</v>
      </c>
      <c r="U113" s="6" t="s">
        <v>63</v>
      </c>
      <c r="V113" s="6" t="s">
        <v>59</v>
      </c>
      <c r="W113" s="6" t="s">
        <v>54</v>
      </c>
      <c r="X113" s="6" t="s">
        <v>359</v>
      </c>
      <c r="Y113" s="8" t="n">
        <v>27725</v>
      </c>
    </row>
    <row r="114" customFormat="false" ht="15" hidden="false" customHeight="false" outlineLevel="0" collapsed="false">
      <c r="A114" s="5" t="n">
        <f aca="false">RANK(G114,$G$2:$G$1311)</f>
        <v>113</v>
      </c>
      <c r="B114" s="6" t="str">
        <f aca="false">IF(G114&gt;=Parâmetros!$B$4,"A",IF(G114&gt;=Parâmetros!$B$5,"B","C"))</f>
        <v>A</v>
      </c>
      <c r="C114" s="6" t="s">
        <v>360</v>
      </c>
      <c r="D114" s="6" t="s">
        <v>75</v>
      </c>
      <c r="E114" s="6" t="s">
        <v>50</v>
      </c>
      <c r="F114" s="6" t="s">
        <v>361</v>
      </c>
      <c r="G114" s="7" t="n">
        <f aca="false">J114*S114</f>
        <v>2838.64387742644</v>
      </c>
      <c r="H114" s="7" t="n">
        <f aca="false">I114*Parâmetros!$B$6/100*S114</f>
        <v>124.91969967037</v>
      </c>
      <c r="I114" s="8" t="n">
        <v>23218</v>
      </c>
      <c r="J114" s="8" t="n">
        <v>5276</v>
      </c>
      <c r="K114" s="9" t="n">
        <f aca="false">J114/I114</f>
        <v>0.227237488155741</v>
      </c>
      <c r="L114" s="10" t="n">
        <v>0.262</v>
      </c>
      <c r="M114" s="6" t="str">
        <f aca="false">IF(K114&gt;L114,"sim","não")</f>
        <v>não</v>
      </c>
      <c r="N114" s="11" t="n">
        <v>-1.17</v>
      </c>
      <c r="O114" s="8" t="n">
        <v>12598</v>
      </c>
      <c r="P114" s="8" t="n">
        <v>3784</v>
      </c>
      <c r="Q114" s="9" t="n">
        <f aca="false">O114/(O114+P114)</f>
        <v>0.769014772311073</v>
      </c>
      <c r="R114" s="10" t="n">
        <v>0.837</v>
      </c>
      <c r="S114" s="12" t="n">
        <f aca="false">2*Q114-1</f>
        <v>0.538029544622146</v>
      </c>
      <c r="T114" s="10" t="n">
        <v>0.12</v>
      </c>
      <c r="U114" s="6" t="s">
        <v>63</v>
      </c>
      <c r="V114" s="6" t="s">
        <v>59</v>
      </c>
      <c r="W114" s="6" t="s">
        <v>54</v>
      </c>
      <c r="X114" s="6" t="s">
        <v>362</v>
      </c>
      <c r="Y114" s="8" t="n">
        <v>27545</v>
      </c>
    </row>
    <row r="115" customFormat="false" ht="15" hidden="false" customHeight="false" outlineLevel="0" collapsed="false">
      <c r="A115" s="5" t="n">
        <f aca="false">RANK(G115,$G$2:$G$1311)</f>
        <v>114</v>
      </c>
      <c r="B115" s="6" t="str">
        <f aca="false">IF(G115&gt;=Parâmetros!$B$4,"A",IF(G115&gt;=Parâmetros!$B$5,"B","C"))</f>
        <v>A</v>
      </c>
      <c r="C115" s="6" t="s">
        <v>363</v>
      </c>
      <c r="D115" s="6" t="s">
        <v>75</v>
      </c>
      <c r="E115" s="6" t="s">
        <v>50</v>
      </c>
      <c r="F115" s="6" t="s">
        <v>154</v>
      </c>
      <c r="G115" s="7" t="n">
        <f aca="false">J115*S115</f>
        <v>2835.18149226977</v>
      </c>
      <c r="H115" s="7" t="n">
        <f aca="false">I115*Parâmetros!$B$6/100*S115</f>
        <v>145.274458884159</v>
      </c>
      <c r="I115" s="8" t="n">
        <v>24134</v>
      </c>
      <c r="J115" s="8" t="n">
        <v>4710</v>
      </c>
      <c r="K115" s="9" t="n">
        <f aca="false">J115/I115</f>
        <v>0.195160354686335</v>
      </c>
      <c r="L115" s="10" t="n">
        <v>0.216</v>
      </c>
      <c r="M115" s="6" t="str">
        <f aca="false">IF(K115&gt;L115,"sim","não")</f>
        <v>não</v>
      </c>
      <c r="N115" s="11" t="n">
        <v>-0.29</v>
      </c>
      <c r="O115" s="8" t="n">
        <v>14299</v>
      </c>
      <c r="P115" s="8" t="n">
        <v>3553</v>
      </c>
      <c r="Q115" s="9" t="n">
        <f aca="false">O115/(O115+P115)</f>
        <v>0.800974680708044</v>
      </c>
      <c r="R115" s="10" t="n">
        <v>0.846</v>
      </c>
      <c r="S115" s="12" t="n">
        <f aca="false">2*Q115-1</f>
        <v>0.601949361416088</v>
      </c>
      <c r="T115" s="10" t="n">
        <v>0.137</v>
      </c>
      <c r="U115" s="6" t="s">
        <v>71</v>
      </c>
      <c r="V115" s="6" t="s">
        <v>72</v>
      </c>
      <c r="W115" s="6" t="s">
        <v>54</v>
      </c>
      <c r="X115" s="6" t="s">
        <v>364</v>
      </c>
      <c r="Y115" s="8" t="n">
        <v>30802</v>
      </c>
    </row>
    <row r="116" customFormat="false" ht="15" hidden="false" customHeight="false" outlineLevel="0" collapsed="false">
      <c r="A116" s="5" t="n">
        <f aca="false">RANK(G116,$G$2:$G$1311)</f>
        <v>115</v>
      </c>
      <c r="B116" s="6" t="str">
        <f aca="false">IF(G116&gt;=Parâmetros!$B$4,"A",IF(G116&gt;=Parâmetros!$B$5,"B","C"))</f>
        <v>A</v>
      </c>
      <c r="C116" s="6" t="s">
        <v>365</v>
      </c>
      <c r="D116" s="6" t="s">
        <v>141</v>
      </c>
      <c r="E116" s="6" t="s">
        <v>142</v>
      </c>
      <c r="F116" s="6" t="s">
        <v>243</v>
      </c>
      <c r="G116" s="7" t="n">
        <f aca="false">J116*S116</f>
        <v>2824.77868852459</v>
      </c>
      <c r="H116" s="7" t="n">
        <f aca="false">I116*Parâmetros!$B$6/100*S116</f>
        <v>88.5257163221668</v>
      </c>
      <c r="I116" s="8" t="n">
        <v>18092</v>
      </c>
      <c r="J116" s="8" t="n">
        <v>5773</v>
      </c>
      <c r="K116" s="9" t="n">
        <f aca="false">J116/I116</f>
        <v>0.319091311076719</v>
      </c>
      <c r="L116" s="10" t="n">
        <v>0.316</v>
      </c>
      <c r="M116" s="6" t="str">
        <f aca="false">IF(K116&gt;L116,"sim","não")</f>
        <v>sim</v>
      </c>
      <c r="N116" s="11" t="n">
        <v>-0.72</v>
      </c>
      <c r="O116" s="8" t="n">
        <v>8358</v>
      </c>
      <c r="P116" s="8" t="n">
        <v>2866</v>
      </c>
      <c r="Q116" s="9" t="n">
        <f aca="false">O116/(O116+P116)</f>
        <v>0.744654312188168</v>
      </c>
      <c r="R116" s="10" t="n">
        <v>0.764</v>
      </c>
      <c r="S116" s="12" t="n">
        <f aca="false">2*Q116-1</f>
        <v>0.489308624376337</v>
      </c>
      <c r="T116" s="10" t="n">
        <v>0.171</v>
      </c>
      <c r="U116" s="6" t="s">
        <v>58</v>
      </c>
      <c r="V116" s="6" t="s">
        <v>59</v>
      </c>
      <c r="W116" s="6" t="s">
        <v>54</v>
      </c>
      <c r="X116" s="6" t="s">
        <v>366</v>
      </c>
      <c r="Y116" s="8" t="n">
        <v>24007</v>
      </c>
    </row>
    <row r="117" customFormat="false" ht="15" hidden="false" customHeight="false" outlineLevel="0" collapsed="false">
      <c r="A117" s="5" t="n">
        <f aca="false">RANK(G117,$G$2:$G$1311)</f>
        <v>116</v>
      </c>
      <c r="B117" s="6" t="str">
        <f aca="false">IF(G117&gt;=Parâmetros!$B$4,"A",IF(G117&gt;=Parâmetros!$B$5,"B","C"))</f>
        <v>A</v>
      </c>
      <c r="C117" s="6" t="s">
        <v>367</v>
      </c>
      <c r="D117" s="6" t="s">
        <v>177</v>
      </c>
      <c r="E117" s="6" t="s">
        <v>50</v>
      </c>
      <c r="F117" s="6" t="s">
        <v>368</v>
      </c>
      <c r="G117" s="7" t="n">
        <f aca="false">J117*S117</f>
        <v>2820.83328432814</v>
      </c>
      <c r="H117" s="7" t="n">
        <f aca="false">I117*Parâmetros!$B$6/100*S117</f>
        <v>110.681711261394</v>
      </c>
      <c r="I117" s="8" t="n">
        <v>20525</v>
      </c>
      <c r="J117" s="8" t="n">
        <v>5231</v>
      </c>
      <c r="K117" s="9" t="n">
        <f aca="false">J117/I117</f>
        <v>0.254859926918392</v>
      </c>
      <c r="L117" s="10" t="n">
        <v>0.281</v>
      </c>
      <c r="M117" s="6" t="str">
        <f aca="false">IF(K117&gt;L117,"sim","não")</f>
        <v>não</v>
      </c>
      <c r="N117" s="11" t="n">
        <v>-0.08</v>
      </c>
      <c r="O117" s="8" t="n">
        <v>10470</v>
      </c>
      <c r="P117" s="8" t="n">
        <v>3134</v>
      </c>
      <c r="Q117" s="9" t="n">
        <f aca="false">O117/(O117+P117)</f>
        <v>0.769626580417524</v>
      </c>
      <c r="R117" s="10" t="n">
        <v>0.805</v>
      </c>
      <c r="S117" s="12" t="n">
        <f aca="false">2*Q117-1</f>
        <v>0.539253160835049</v>
      </c>
      <c r="T117" s="10" t="n">
        <v>0.108</v>
      </c>
      <c r="U117" s="6" t="s">
        <v>96</v>
      </c>
      <c r="V117" s="6" t="s">
        <v>72</v>
      </c>
      <c r="W117" s="6" t="s">
        <v>54</v>
      </c>
      <c r="X117" s="6" t="s">
        <v>369</v>
      </c>
      <c r="Y117" s="8" t="n">
        <v>23995</v>
      </c>
    </row>
    <row r="118" customFormat="false" ht="15" hidden="false" customHeight="false" outlineLevel="0" collapsed="false">
      <c r="A118" s="5" t="n">
        <f aca="false">RANK(G118,$G$2:$G$1311)</f>
        <v>117</v>
      </c>
      <c r="B118" s="6" t="str">
        <f aca="false">IF(G118&gt;=Parâmetros!$B$4,"A",IF(G118&gt;=Parâmetros!$B$5,"B","C"))</f>
        <v>A</v>
      </c>
      <c r="C118" s="6" t="s">
        <v>370</v>
      </c>
      <c r="D118" s="6" t="s">
        <v>66</v>
      </c>
      <c r="E118" s="6" t="s">
        <v>50</v>
      </c>
      <c r="F118" s="6" t="s">
        <v>371</v>
      </c>
      <c r="G118" s="7" t="n">
        <f aca="false">J118*S118</f>
        <v>2817.00297324083</v>
      </c>
      <c r="H118" s="7" t="n">
        <f aca="false">I118*Parâmetros!$B$6/100*S118</f>
        <v>147.007532210109</v>
      </c>
      <c r="I118" s="8" t="n">
        <v>42020</v>
      </c>
      <c r="J118" s="8" t="n">
        <v>8052</v>
      </c>
      <c r="K118" s="9" t="n">
        <f aca="false">J118/I118</f>
        <v>0.191623036649215</v>
      </c>
      <c r="L118" s="10" t="n">
        <v>0.2</v>
      </c>
      <c r="M118" s="6" t="str">
        <f aca="false">IF(K118&gt;L118,"sim","não")</f>
        <v>não</v>
      </c>
      <c r="N118" s="11" t="n">
        <v>-0.96</v>
      </c>
      <c r="O118" s="8" t="n">
        <v>20430</v>
      </c>
      <c r="P118" s="8" t="n">
        <v>9840</v>
      </c>
      <c r="Q118" s="9" t="n">
        <f aca="false">O118/(O118+P118)</f>
        <v>0.674925668979187</v>
      </c>
      <c r="R118" s="10" t="n">
        <v>0.676</v>
      </c>
      <c r="S118" s="12" t="n">
        <f aca="false">2*Q118-1</f>
        <v>0.349851337958375</v>
      </c>
      <c r="T118" s="10" t="n">
        <v>0.108</v>
      </c>
      <c r="U118" s="6" t="s">
        <v>52</v>
      </c>
      <c r="V118" s="6" t="s">
        <v>53</v>
      </c>
      <c r="W118" s="6" t="s">
        <v>54</v>
      </c>
      <c r="X118" s="6" t="s">
        <v>372</v>
      </c>
      <c r="Y118" s="8" t="n">
        <v>46147</v>
      </c>
    </row>
    <row r="119" customFormat="false" ht="15" hidden="false" customHeight="false" outlineLevel="0" collapsed="false">
      <c r="A119" s="5" t="n">
        <f aca="false">RANK(G119,$G$2:$G$1311)</f>
        <v>118</v>
      </c>
      <c r="B119" s="6" t="str">
        <f aca="false">IF(G119&gt;=Parâmetros!$B$4,"A",IF(G119&gt;=Parâmetros!$B$5,"B","C"))</f>
        <v>A</v>
      </c>
      <c r="C119" s="6" t="s">
        <v>373</v>
      </c>
      <c r="D119" s="6" t="s">
        <v>86</v>
      </c>
      <c r="E119" s="6" t="s">
        <v>50</v>
      </c>
      <c r="F119" s="6" t="s">
        <v>336</v>
      </c>
      <c r="G119" s="7" t="n">
        <f aca="false">J119*S119</f>
        <v>2816.0909691539</v>
      </c>
      <c r="H119" s="7" t="n">
        <f aca="false">I119*Parâmetros!$B$6/100*S119</f>
        <v>130.668204154107</v>
      </c>
      <c r="I119" s="8" t="n">
        <v>33014</v>
      </c>
      <c r="J119" s="8" t="n">
        <v>7115</v>
      </c>
      <c r="K119" s="9" t="n">
        <f aca="false">J119/I119</f>
        <v>0.215514630156903</v>
      </c>
      <c r="L119" s="10" t="n">
        <v>0.224</v>
      </c>
      <c r="M119" s="6" t="str">
        <f aca="false">IF(K119&gt;L119,"sim","não")</f>
        <v>não</v>
      </c>
      <c r="N119" s="11" t="n">
        <v>0.49</v>
      </c>
      <c r="O119" s="8" t="n">
        <v>16901</v>
      </c>
      <c r="P119" s="8" t="n">
        <v>7316</v>
      </c>
      <c r="Q119" s="9" t="n">
        <f aca="false">O119/(O119+P119)</f>
        <v>0.697898170706529</v>
      </c>
      <c r="R119" s="10" t="n">
        <v>0.735</v>
      </c>
      <c r="S119" s="12" t="n">
        <f aca="false">2*Q119-1</f>
        <v>0.395796341413057</v>
      </c>
      <c r="T119" s="10" t="n">
        <v>0.112</v>
      </c>
      <c r="U119" s="6" t="s">
        <v>301</v>
      </c>
      <c r="V119" s="6" t="s">
        <v>53</v>
      </c>
      <c r="W119" s="6" t="s">
        <v>54</v>
      </c>
      <c r="X119" s="6" t="s">
        <v>374</v>
      </c>
      <c r="Y119" s="8" t="n">
        <v>40801</v>
      </c>
    </row>
    <row r="120" customFormat="false" ht="15" hidden="false" customHeight="false" outlineLevel="0" collapsed="false">
      <c r="A120" s="5" t="n">
        <f aca="false">RANK(G120,$G$2:$G$1311)</f>
        <v>119</v>
      </c>
      <c r="B120" s="6" t="str">
        <f aca="false">IF(G120&gt;=Parâmetros!$B$4,"A",IF(G120&gt;=Parâmetros!$B$5,"B","C"))</f>
        <v>A</v>
      </c>
      <c r="C120" s="6" t="s">
        <v>375</v>
      </c>
      <c r="D120" s="6" t="s">
        <v>351</v>
      </c>
      <c r="E120" s="6" t="s">
        <v>50</v>
      </c>
      <c r="F120" s="6" t="s">
        <v>376</v>
      </c>
      <c r="G120" s="7" t="n">
        <f aca="false">J120*S120</f>
        <v>2806.97090261283</v>
      </c>
      <c r="H120" s="7" t="n">
        <f aca="false">I120*Parâmetros!$B$6/100*S120</f>
        <v>164.980148456057</v>
      </c>
      <c r="I120" s="8" t="n">
        <v>37093</v>
      </c>
      <c r="J120" s="8" t="n">
        <v>6311</v>
      </c>
      <c r="K120" s="9" t="n">
        <f aca="false">J120/I120</f>
        <v>0.170139918583021</v>
      </c>
      <c r="L120" s="10" t="n">
        <v>0.174</v>
      </c>
      <c r="M120" s="6" t="str">
        <f aca="false">IF(K120&gt;L120,"sim","não")</f>
        <v>não</v>
      </c>
      <c r="N120" s="11" t="n">
        <v>0.2</v>
      </c>
      <c r="O120" s="8" t="n">
        <v>19464</v>
      </c>
      <c r="P120" s="8" t="n">
        <v>7480</v>
      </c>
      <c r="Q120" s="9" t="n">
        <f aca="false">O120/(O120+P120)</f>
        <v>0.722387173396675</v>
      </c>
      <c r="R120" s="10" t="n">
        <v>0.756</v>
      </c>
      <c r="S120" s="12" t="n">
        <f aca="false">2*Q120-1</f>
        <v>0.444774346793349</v>
      </c>
      <c r="T120" s="10" t="n">
        <v>0.108</v>
      </c>
      <c r="U120" s="6" t="s">
        <v>77</v>
      </c>
      <c r="V120" s="6" t="s">
        <v>59</v>
      </c>
      <c r="W120" s="6" t="s">
        <v>54</v>
      </c>
      <c r="X120" s="6" t="s">
        <v>377</v>
      </c>
      <c r="Y120" s="8" t="n">
        <v>42578</v>
      </c>
    </row>
    <row r="121" customFormat="false" ht="15" hidden="false" customHeight="false" outlineLevel="0" collapsed="false">
      <c r="A121" s="5" t="n">
        <f aca="false">RANK(G121,$G$2:$G$1311)</f>
        <v>120</v>
      </c>
      <c r="B121" s="6" t="str">
        <f aca="false">IF(G121&gt;=Parâmetros!$B$4,"A",IF(G121&gt;=Parâmetros!$B$5,"B","C"))</f>
        <v>A</v>
      </c>
      <c r="C121" s="6" t="s">
        <v>378</v>
      </c>
      <c r="D121" s="6" t="s">
        <v>86</v>
      </c>
      <c r="E121" s="6" t="s">
        <v>50</v>
      </c>
      <c r="F121" s="6" t="s">
        <v>92</v>
      </c>
      <c r="G121" s="7" t="n">
        <f aca="false">J121*S121</f>
        <v>2795.12267094589</v>
      </c>
      <c r="H121" s="7" t="n">
        <f aca="false">I121*Parâmetros!$B$6/100*S121</f>
        <v>105.575992689667</v>
      </c>
      <c r="I121" s="8" t="n">
        <v>16729</v>
      </c>
      <c r="J121" s="8" t="n">
        <v>4429</v>
      </c>
      <c r="K121" s="9" t="n">
        <f aca="false">J121/I121</f>
        <v>0.264749835614801</v>
      </c>
      <c r="L121" s="10" t="n">
        <v>0.286</v>
      </c>
      <c r="M121" s="6" t="str">
        <f aca="false">IF(K121&gt;L121,"sim","não")</f>
        <v>não</v>
      </c>
      <c r="N121" s="11" t="n">
        <v>3.26</v>
      </c>
      <c r="O121" s="8" t="n">
        <v>9148</v>
      </c>
      <c r="P121" s="8" t="n">
        <v>2069</v>
      </c>
      <c r="Q121" s="9" t="n">
        <f aca="false">O121/(O121+P121)</f>
        <v>0.81554782918784</v>
      </c>
      <c r="R121" s="10" t="n">
        <v>0.843</v>
      </c>
      <c r="S121" s="12" t="n">
        <f aca="false">2*Q121-1</f>
        <v>0.63109565837568</v>
      </c>
      <c r="T121" s="10" t="n">
        <v>0.099</v>
      </c>
      <c r="U121" s="6" t="s">
        <v>83</v>
      </c>
      <c r="V121" s="6" t="s">
        <v>53</v>
      </c>
      <c r="W121" s="6" t="s">
        <v>54</v>
      </c>
      <c r="X121" s="6" t="s">
        <v>379</v>
      </c>
      <c r="Y121" s="8" t="n">
        <v>19498</v>
      </c>
    </row>
    <row r="122" customFormat="false" ht="15" hidden="false" customHeight="false" outlineLevel="0" collapsed="false">
      <c r="A122" s="5" t="n">
        <f aca="false">RANK(G122,$G$2:$G$1311)</f>
        <v>121</v>
      </c>
      <c r="B122" s="6" t="str">
        <f aca="false">IF(G122&gt;=Parâmetros!$B$4,"A",IF(G122&gt;=Parâmetros!$B$5,"B","C"))</f>
        <v>A</v>
      </c>
      <c r="C122" s="6" t="s">
        <v>380</v>
      </c>
      <c r="D122" s="6" t="s">
        <v>75</v>
      </c>
      <c r="E122" s="6" t="s">
        <v>50</v>
      </c>
      <c r="F122" s="6" t="s">
        <v>275</v>
      </c>
      <c r="G122" s="7" t="n">
        <f aca="false">J122*S122</f>
        <v>2793.96400432566</v>
      </c>
      <c r="H122" s="7" t="n">
        <f aca="false">I122*Parâmetros!$B$6/100*S122</f>
        <v>152.028122972347</v>
      </c>
      <c r="I122" s="8" t="n">
        <v>26004</v>
      </c>
      <c r="J122" s="8" t="n">
        <v>4779</v>
      </c>
      <c r="K122" s="9" t="n">
        <f aca="false">J122/I122</f>
        <v>0.183779418550992</v>
      </c>
      <c r="L122" s="10" t="n">
        <v>0.221</v>
      </c>
      <c r="M122" s="6" t="str">
        <f aca="false">IF(K122&gt;L122,"sim","não")</f>
        <v>não</v>
      </c>
      <c r="N122" s="11" t="n">
        <v>-1.62</v>
      </c>
      <c r="O122" s="8" t="n">
        <v>15386</v>
      </c>
      <c r="P122" s="8" t="n">
        <v>4033</v>
      </c>
      <c r="Q122" s="9" t="n">
        <f aca="false">O122/(O122+P122)</f>
        <v>0.792316803130954</v>
      </c>
      <c r="R122" s="10" t="n">
        <v>0.806</v>
      </c>
      <c r="S122" s="12" t="n">
        <f aca="false">2*Q122-1</f>
        <v>0.584633606261908</v>
      </c>
      <c r="T122" s="10" t="n">
        <v>0.107</v>
      </c>
      <c r="U122" s="6" t="s">
        <v>52</v>
      </c>
      <c r="V122" s="6" t="s">
        <v>53</v>
      </c>
      <c r="W122" s="6" t="s">
        <v>54</v>
      </c>
      <c r="X122" s="6" t="s">
        <v>381</v>
      </c>
      <c r="Y122" s="8" t="n">
        <v>30652</v>
      </c>
    </row>
    <row r="123" customFormat="false" ht="15" hidden="false" customHeight="false" outlineLevel="0" collapsed="false">
      <c r="A123" s="5" t="n">
        <f aca="false">RANK(G123,$G$2:$G$1311)</f>
        <v>122</v>
      </c>
      <c r="B123" s="6" t="str">
        <f aca="false">IF(G123&gt;=Parâmetros!$B$4,"A",IF(G123&gt;=Parâmetros!$B$5,"B","C"))</f>
        <v>A</v>
      </c>
      <c r="C123" s="6" t="s">
        <v>382</v>
      </c>
      <c r="D123" s="6" t="s">
        <v>66</v>
      </c>
      <c r="E123" s="6" t="s">
        <v>50</v>
      </c>
      <c r="F123" s="6" t="s">
        <v>80</v>
      </c>
      <c r="G123" s="7" t="n">
        <f aca="false">J123*S123</f>
        <v>2787.33374008542</v>
      </c>
      <c r="H123" s="7" t="n">
        <f aca="false">I123*Parâmetros!$B$6/100*S123</f>
        <v>109.68389261745</v>
      </c>
      <c r="I123" s="8" t="n">
        <v>14245</v>
      </c>
      <c r="J123" s="8" t="n">
        <v>3620</v>
      </c>
      <c r="K123" s="9" t="n">
        <f aca="false">J123/I123</f>
        <v>0.254124254124254</v>
      </c>
      <c r="L123" s="10" t="n">
        <v>0.281</v>
      </c>
      <c r="M123" s="6" t="str">
        <f aca="false">IF(K123&gt;L123,"sim","não")</f>
        <v>não</v>
      </c>
      <c r="N123" s="11" t="n">
        <v>-0.42</v>
      </c>
      <c r="O123" s="8" t="n">
        <v>8703</v>
      </c>
      <c r="P123" s="8" t="n">
        <v>1131</v>
      </c>
      <c r="Q123" s="9" t="n">
        <f aca="false">O123/(O123+P123)</f>
        <v>0.884990848078096</v>
      </c>
      <c r="R123" s="10" t="n">
        <v>0.894</v>
      </c>
      <c r="S123" s="12" t="n">
        <f aca="false">2*Q123-1</f>
        <v>0.769981696156193</v>
      </c>
      <c r="T123" s="10" t="n">
        <v>0.124</v>
      </c>
      <c r="U123" s="6" t="s">
        <v>52</v>
      </c>
      <c r="V123" s="6" t="s">
        <v>53</v>
      </c>
      <c r="W123" s="6" t="s">
        <v>54</v>
      </c>
      <c r="X123" s="6" t="s">
        <v>383</v>
      </c>
      <c r="Y123" s="8" t="n">
        <v>23763</v>
      </c>
    </row>
    <row r="124" customFormat="false" ht="15" hidden="false" customHeight="false" outlineLevel="0" collapsed="false">
      <c r="A124" s="5" t="n">
        <f aca="false">RANK(G124,$G$2:$G$1311)</f>
        <v>123</v>
      </c>
      <c r="B124" s="6" t="str">
        <f aca="false">IF(G124&gt;=Parâmetros!$B$4,"A",IF(G124&gt;=Parâmetros!$B$5,"B","C"))</f>
        <v>A</v>
      </c>
      <c r="C124" s="6" t="s">
        <v>384</v>
      </c>
      <c r="D124" s="6" t="s">
        <v>66</v>
      </c>
      <c r="E124" s="6" t="s">
        <v>50</v>
      </c>
      <c r="F124" s="6" t="s">
        <v>67</v>
      </c>
      <c r="G124" s="7" t="n">
        <f aca="false">J124*S124</f>
        <v>2784.0291585886</v>
      </c>
      <c r="H124" s="7" t="n">
        <f aca="false">I124*Parâmetros!$B$6/100*S124</f>
        <v>126.773752617294</v>
      </c>
      <c r="I124" s="8" t="n">
        <v>18178</v>
      </c>
      <c r="J124" s="8" t="n">
        <v>3992</v>
      </c>
      <c r="K124" s="9" t="n">
        <f aca="false">J124/I124</f>
        <v>0.21960611728463</v>
      </c>
      <c r="L124" s="10" t="n">
        <v>0.256</v>
      </c>
      <c r="M124" s="6" t="str">
        <f aca="false">IF(K124&gt;L124,"sim","não")</f>
        <v>não</v>
      </c>
      <c r="N124" s="11" t="n">
        <v>-2.6</v>
      </c>
      <c r="O124" s="8" t="n">
        <v>10944</v>
      </c>
      <c r="P124" s="8" t="n">
        <v>1951</v>
      </c>
      <c r="Q124" s="9" t="n">
        <f aca="false">O124/(O124+P124)</f>
        <v>0.84870104691741</v>
      </c>
      <c r="R124" s="10" t="n">
        <v>0.862</v>
      </c>
      <c r="S124" s="12" t="n">
        <f aca="false">2*Q124-1</f>
        <v>0.69740209383482</v>
      </c>
      <c r="T124" s="10" t="n">
        <v>0.096</v>
      </c>
      <c r="U124" s="6" t="s">
        <v>52</v>
      </c>
      <c r="V124" s="6" t="s">
        <v>53</v>
      </c>
      <c r="W124" s="6" t="s">
        <v>54</v>
      </c>
      <c r="X124" s="6" t="s">
        <v>385</v>
      </c>
      <c r="Y124" s="8" t="n">
        <v>23837</v>
      </c>
    </row>
    <row r="125" customFormat="false" ht="15" hidden="false" customHeight="false" outlineLevel="0" collapsed="false">
      <c r="A125" s="5" t="n">
        <f aca="false">RANK(G125,$G$2:$G$1311)</f>
        <v>124</v>
      </c>
      <c r="B125" s="6" t="str">
        <f aca="false">IF(G125&gt;=Parâmetros!$B$4,"A",IF(G125&gt;=Parâmetros!$B$5,"B","C"))</f>
        <v>A</v>
      </c>
      <c r="C125" s="6" t="s">
        <v>386</v>
      </c>
      <c r="D125" s="6" t="s">
        <v>49</v>
      </c>
      <c r="E125" s="6" t="s">
        <v>50</v>
      </c>
      <c r="F125" s="6" t="s">
        <v>199</v>
      </c>
      <c r="G125" s="7" t="n">
        <f aca="false">J125*S125</f>
        <v>2766.47933646563</v>
      </c>
      <c r="H125" s="7" t="n">
        <f aca="false">I125*Parâmetros!$B$6/100*S125</f>
        <v>142.240234921853</v>
      </c>
      <c r="I125" s="8" t="n">
        <v>28911</v>
      </c>
      <c r="J125" s="8" t="n">
        <v>5623</v>
      </c>
      <c r="K125" s="9" t="n">
        <f aca="false">J125/I125</f>
        <v>0.194493445401404</v>
      </c>
      <c r="L125" s="10" t="n">
        <v>0.245</v>
      </c>
      <c r="M125" s="6" t="str">
        <f aca="false">IF(K125&gt;L125,"sim","não")</f>
        <v>não</v>
      </c>
      <c r="N125" s="11" t="n">
        <v>-0.97</v>
      </c>
      <c r="O125" s="8" t="n">
        <v>15560</v>
      </c>
      <c r="P125" s="8" t="n">
        <v>5298</v>
      </c>
      <c r="Q125" s="9" t="n">
        <f aca="false">O125/(O125+P125)</f>
        <v>0.745996739860006</v>
      </c>
      <c r="R125" s="10" t="n">
        <v>0.79</v>
      </c>
      <c r="S125" s="12" t="n">
        <f aca="false">2*Q125-1</f>
        <v>0.491993479720012</v>
      </c>
      <c r="T125" s="10" t="n">
        <v>0.1</v>
      </c>
      <c r="U125" s="6" t="s">
        <v>52</v>
      </c>
      <c r="V125" s="6" t="s">
        <v>53</v>
      </c>
      <c r="W125" s="6" t="s">
        <v>54</v>
      </c>
      <c r="X125" s="6" t="s">
        <v>387</v>
      </c>
      <c r="Y125" s="8" t="n">
        <v>36539</v>
      </c>
    </row>
    <row r="126" customFormat="false" ht="15" hidden="false" customHeight="false" outlineLevel="0" collapsed="false">
      <c r="A126" s="5" t="n">
        <f aca="false">RANK(G126,$G$2:$G$1311)</f>
        <v>125</v>
      </c>
      <c r="B126" s="6" t="str">
        <f aca="false">IF(G126&gt;=Parâmetros!$B$4,"A",IF(G126&gt;=Parâmetros!$B$5,"B","C"))</f>
        <v>A</v>
      </c>
      <c r="C126" s="6" t="s">
        <v>388</v>
      </c>
      <c r="D126" s="6" t="s">
        <v>86</v>
      </c>
      <c r="E126" s="6" t="s">
        <v>50</v>
      </c>
      <c r="F126" s="6" t="s">
        <v>388</v>
      </c>
      <c r="G126" s="7" t="n">
        <f aca="false">J126*S126</f>
        <v>2754.63821892393</v>
      </c>
      <c r="H126" s="7" t="n">
        <f aca="false">I126*Parâmetros!$B$6/100*S126</f>
        <v>131.846011131725</v>
      </c>
      <c r="I126" s="8" t="n">
        <v>28426</v>
      </c>
      <c r="J126" s="8" t="n">
        <v>5939</v>
      </c>
      <c r="K126" s="9" t="n">
        <f aca="false">J126/I126</f>
        <v>0.208928445789066</v>
      </c>
      <c r="L126" s="10" t="n">
        <v>0.213</v>
      </c>
      <c r="M126" s="6" t="str">
        <f aca="false">IF(K126&gt;L126,"sim","não")</f>
        <v>não</v>
      </c>
      <c r="N126" s="11" t="n">
        <v>-0.54</v>
      </c>
      <c r="O126" s="8" t="n">
        <v>14991</v>
      </c>
      <c r="P126" s="8" t="n">
        <v>5491</v>
      </c>
      <c r="Q126" s="9" t="n">
        <f aca="false">O126/(O126+P126)</f>
        <v>0.731910946196661</v>
      </c>
      <c r="R126" s="10" t="n">
        <v>0.804</v>
      </c>
      <c r="S126" s="12" t="n">
        <f aca="false">2*Q126-1</f>
        <v>0.463821892393321</v>
      </c>
      <c r="T126" s="10" t="n">
        <v>0.088</v>
      </c>
      <c r="U126" s="6" t="s">
        <v>96</v>
      </c>
      <c r="V126" s="6" t="s">
        <v>72</v>
      </c>
      <c r="W126" s="6" t="s">
        <v>54</v>
      </c>
      <c r="X126" s="6" t="s">
        <v>389</v>
      </c>
      <c r="Y126" s="8" t="n">
        <v>40316</v>
      </c>
    </row>
    <row r="127" customFormat="false" ht="15" hidden="false" customHeight="false" outlineLevel="0" collapsed="false">
      <c r="A127" s="5" t="n">
        <f aca="false">RANK(G127,$G$2:$G$1311)</f>
        <v>126</v>
      </c>
      <c r="B127" s="6" t="str">
        <f aca="false">IF(G127&gt;=Parâmetros!$B$4,"A",IF(G127&gt;=Parâmetros!$B$5,"B","C"))</f>
        <v>A</v>
      </c>
      <c r="C127" s="6" t="s">
        <v>390</v>
      </c>
      <c r="D127" s="6" t="s">
        <v>49</v>
      </c>
      <c r="E127" s="6" t="s">
        <v>50</v>
      </c>
      <c r="F127" s="6" t="s">
        <v>95</v>
      </c>
      <c r="G127" s="7" t="n">
        <f aca="false">J127*S127</f>
        <v>2752.27788649706</v>
      </c>
      <c r="H127" s="7" t="n">
        <f aca="false">I127*Parâmetros!$B$6/100*S127</f>
        <v>128.233495946324</v>
      </c>
      <c r="I127" s="8" t="n">
        <v>19699</v>
      </c>
      <c r="J127" s="8" t="n">
        <v>4228</v>
      </c>
      <c r="K127" s="9" t="n">
        <f aca="false">J127/I127</f>
        <v>0.214630184273313</v>
      </c>
      <c r="L127" s="10" t="n">
        <v>0.289</v>
      </c>
      <c r="M127" s="6" t="str">
        <f aca="false">IF(K127&gt;L127,"sim","não")</f>
        <v>não</v>
      </c>
      <c r="N127" s="11" t="n">
        <v>-0.34</v>
      </c>
      <c r="O127" s="8" t="n">
        <v>11811</v>
      </c>
      <c r="P127" s="8" t="n">
        <v>2497</v>
      </c>
      <c r="Q127" s="9" t="n">
        <f aca="false">O127/(O127+P127)</f>
        <v>0.825482247693598</v>
      </c>
      <c r="R127" s="10" t="n">
        <v>0.849</v>
      </c>
      <c r="S127" s="12" t="n">
        <f aca="false">2*Q127-1</f>
        <v>0.650964495387196</v>
      </c>
      <c r="T127" s="10" t="n">
        <v>0.098</v>
      </c>
      <c r="U127" s="6" t="s">
        <v>71</v>
      </c>
      <c r="V127" s="6" t="s">
        <v>72</v>
      </c>
      <c r="W127" s="6" t="s">
        <v>54</v>
      </c>
      <c r="X127" s="6" t="s">
        <v>391</v>
      </c>
      <c r="Y127" s="8" t="n">
        <v>22633</v>
      </c>
    </row>
    <row r="128" customFormat="false" ht="15" hidden="false" customHeight="false" outlineLevel="0" collapsed="false">
      <c r="A128" s="5" t="n">
        <f aca="false">RANK(G128,$G$2:$G$1311)</f>
        <v>127</v>
      </c>
      <c r="B128" s="6" t="str">
        <f aca="false">IF(G128&gt;=Parâmetros!$B$4,"A",IF(G128&gt;=Parâmetros!$B$5,"B","C"))</f>
        <v>A</v>
      </c>
      <c r="C128" s="6" t="s">
        <v>392</v>
      </c>
      <c r="D128" s="6" t="s">
        <v>86</v>
      </c>
      <c r="E128" s="6" t="s">
        <v>50</v>
      </c>
      <c r="F128" s="6" t="s">
        <v>184</v>
      </c>
      <c r="G128" s="7" t="n">
        <f aca="false">J128*S128</f>
        <v>2748.68795610993</v>
      </c>
      <c r="H128" s="7" t="n">
        <f aca="false">I128*Parâmetros!$B$6/100*S128</f>
        <v>136.054808239739</v>
      </c>
      <c r="I128" s="8" t="n">
        <v>25937</v>
      </c>
      <c r="J128" s="8" t="n">
        <v>5240</v>
      </c>
      <c r="K128" s="9" t="n">
        <f aca="false">J128/I128</f>
        <v>0.202027990901029</v>
      </c>
      <c r="L128" s="10" t="n">
        <v>0.208</v>
      </c>
      <c r="M128" s="6" t="str">
        <f aca="false">IF(K128&gt;L128,"sim","não")</f>
        <v>não</v>
      </c>
      <c r="N128" s="11" t="n">
        <v>2.2</v>
      </c>
      <c r="O128" s="8" t="n">
        <v>14728</v>
      </c>
      <c r="P128" s="8" t="n">
        <v>4593</v>
      </c>
      <c r="Q128" s="9" t="n">
        <f aca="false">O128/(O128+P128)</f>
        <v>0.762279385124994</v>
      </c>
      <c r="R128" s="10" t="n">
        <v>0.808</v>
      </c>
      <c r="S128" s="12" t="n">
        <f aca="false">2*Q128-1</f>
        <v>0.524558770249987</v>
      </c>
      <c r="T128" s="10" t="n">
        <v>0.104</v>
      </c>
      <c r="U128" s="6" t="s">
        <v>77</v>
      </c>
      <c r="V128" s="6" t="s">
        <v>59</v>
      </c>
      <c r="W128" s="6" t="s">
        <v>54</v>
      </c>
      <c r="X128" s="6" t="s">
        <v>393</v>
      </c>
      <c r="Y128" s="8" t="n">
        <v>34120</v>
      </c>
    </row>
    <row r="129" customFormat="false" ht="15" hidden="false" customHeight="false" outlineLevel="0" collapsed="false">
      <c r="A129" s="5" t="n">
        <f aca="false">RANK(G129,$G$2:$G$1311)</f>
        <v>128</v>
      </c>
      <c r="B129" s="6" t="str">
        <f aca="false">IF(G129&gt;=Parâmetros!$B$4,"A",IF(G129&gt;=Parâmetros!$B$5,"B","C"))</f>
        <v>A</v>
      </c>
      <c r="C129" s="6" t="s">
        <v>394</v>
      </c>
      <c r="D129" s="6" t="s">
        <v>86</v>
      </c>
      <c r="E129" s="6" t="s">
        <v>50</v>
      </c>
      <c r="F129" s="6" t="s">
        <v>92</v>
      </c>
      <c r="G129" s="7" t="n">
        <f aca="false">J129*S129</f>
        <v>2748.62648466584</v>
      </c>
      <c r="H129" s="7" t="n">
        <f aca="false">I129*Parâmetros!$B$6/100*S129</f>
        <v>118.603084559475</v>
      </c>
      <c r="I129" s="8" t="n">
        <v>24000</v>
      </c>
      <c r="J129" s="8" t="n">
        <v>5562</v>
      </c>
      <c r="K129" s="9" t="n">
        <f aca="false">J129/I129</f>
        <v>0.23175</v>
      </c>
      <c r="L129" s="10" t="n">
        <v>0.269</v>
      </c>
      <c r="M129" s="6" t="str">
        <f aca="false">IF(K129&gt;L129,"sim","não")</f>
        <v>não</v>
      </c>
      <c r="N129" s="11" t="n">
        <v>1.25</v>
      </c>
      <c r="O129" s="8" t="n">
        <v>12643</v>
      </c>
      <c r="P129" s="8" t="n">
        <v>4280</v>
      </c>
      <c r="Q129" s="9" t="n">
        <f aca="false">O129/(O129+P129)</f>
        <v>0.747089759498907</v>
      </c>
      <c r="R129" s="10" t="n">
        <v>0.77</v>
      </c>
      <c r="S129" s="12" t="n">
        <f aca="false">2*Q129-1</f>
        <v>0.494179518997814</v>
      </c>
      <c r="T129" s="10" t="n">
        <v>0.098</v>
      </c>
      <c r="U129" s="6" t="s">
        <v>96</v>
      </c>
      <c r="V129" s="6" t="s">
        <v>72</v>
      </c>
      <c r="W129" s="6" t="s">
        <v>54</v>
      </c>
      <c r="X129" s="6" t="s">
        <v>395</v>
      </c>
      <c r="Y129" s="8" t="n">
        <v>29472</v>
      </c>
    </row>
    <row r="130" customFormat="false" ht="15" hidden="false" customHeight="false" outlineLevel="0" collapsed="false">
      <c r="A130" s="5" t="n">
        <f aca="false">RANK(G130,$G$2:$G$1311)</f>
        <v>129</v>
      </c>
      <c r="B130" s="6" t="str">
        <f aca="false">IF(G130&gt;=Parâmetros!$B$4,"A",IF(G130&gt;=Parâmetros!$B$5,"B","C"))</f>
        <v>A</v>
      </c>
      <c r="C130" s="6" t="s">
        <v>396</v>
      </c>
      <c r="D130" s="6" t="s">
        <v>66</v>
      </c>
      <c r="E130" s="6" t="s">
        <v>50</v>
      </c>
      <c r="F130" s="6" t="s">
        <v>371</v>
      </c>
      <c r="G130" s="7" t="n">
        <f aca="false">J130*S130</f>
        <v>2726.01510248112</v>
      </c>
      <c r="H130" s="7" t="n">
        <f aca="false">I130*Parâmetros!$B$6/100*S130</f>
        <v>125.136012552712</v>
      </c>
      <c r="I130" s="8" t="n">
        <v>29186</v>
      </c>
      <c r="J130" s="8" t="n">
        <v>6358</v>
      </c>
      <c r="K130" s="9" t="n">
        <f aca="false">J130/I130</f>
        <v>0.217844171863222</v>
      </c>
      <c r="L130" s="10" t="n">
        <v>0.23</v>
      </c>
      <c r="M130" s="6" t="str">
        <f aca="false">IF(K130&gt;L130,"sim","não")</f>
        <v>não</v>
      </c>
      <c r="N130" s="11" t="n">
        <v>-1.32</v>
      </c>
      <c r="O130" s="8" t="n">
        <v>14569</v>
      </c>
      <c r="P130" s="8" t="n">
        <v>5825</v>
      </c>
      <c r="Q130" s="9" t="n">
        <f aca="false">O130/(O130+P130)</f>
        <v>0.714376777483574</v>
      </c>
      <c r="R130" s="10" t="n">
        <v>0.714</v>
      </c>
      <c r="S130" s="12" t="n">
        <f aca="false">2*Q130-1</f>
        <v>0.428753554967147</v>
      </c>
      <c r="T130" s="10" t="n">
        <v>0.098</v>
      </c>
      <c r="U130" s="6" t="s">
        <v>52</v>
      </c>
      <c r="V130" s="6" t="s">
        <v>53</v>
      </c>
      <c r="W130" s="6" t="s">
        <v>54</v>
      </c>
      <c r="X130" s="6" t="s">
        <v>397</v>
      </c>
      <c r="Y130" s="8" t="n">
        <v>35741</v>
      </c>
    </row>
    <row r="131" customFormat="false" ht="15" hidden="false" customHeight="false" outlineLevel="0" collapsed="false">
      <c r="A131" s="5" t="n">
        <f aca="false">RANK(G131,$G$2:$G$1311)</f>
        <v>130</v>
      </c>
      <c r="B131" s="6" t="str">
        <f aca="false">IF(G131&gt;=Parâmetros!$B$4,"A",IF(G131&gt;=Parâmetros!$B$5,"B","C"))</f>
        <v>A</v>
      </c>
      <c r="C131" s="6" t="s">
        <v>398</v>
      </c>
      <c r="D131" s="6" t="s">
        <v>49</v>
      </c>
      <c r="E131" s="6" t="s">
        <v>50</v>
      </c>
      <c r="F131" s="6" t="s">
        <v>168</v>
      </c>
      <c r="G131" s="7" t="n">
        <f aca="false">J131*S131</f>
        <v>2724.38294832103</v>
      </c>
      <c r="H131" s="7" t="n">
        <f aca="false">I131*Parâmetros!$B$6/100*S131</f>
        <v>152.591707549417</v>
      </c>
      <c r="I131" s="8" t="n">
        <v>22079</v>
      </c>
      <c r="J131" s="8" t="n">
        <v>3942</v>
      </c>
      <c r="K131" s="9" t="n">
        <f aca="false">J131/I131</f>
        <v>0.178540694777843</v>
      </c>
      <c r="L131" s="10" t="n">
        <v>0.241</v>
      </c>
      <c r="M131" s="6" t="str">
        <f aca="false">IF(K131&gt;L131,"sim","não")</f>
        <v>não</v>
      </c>
      <c r="N131" s="11" t="n">
        <v>-0.13</v>
      </c>
      <c r="O131" s="8" t="n">
        <v>14202</v>
      </c>
      <c r="P131" s="8" t="n">
        <v>2594</v>
      </c>
      <c r="Q131" s="9" t="n">
        <f aca="false">O131/(O131+P131)</f>
        <v>0.8455584663015</v>
      </c>
      <c r="R131" s="10" t="n">
        <v>0.862</v>
      </c>
      <c r="S131" s="12" t="n">
        <f aca="false">2*Q131-1</f>
        <v>0.691116932603001</v>
      </c>
      <c r="T131" s="10" t="n">
        <v>0.106</v>
      </c>
      <c r="U131" s="6" t="s">
        <v>144</v>
      </c>
      <c r="V131" s="6" t="s">
        <v>72</v>
      </c>
      <c r="W131" s="6" t="s">
        <v>54</v>
      </c>
      <c r="X131" s="6" t="s">
        <v>399</v>
      </c>
      <c r="Y131" s="8" t="n">
        <v>24665</v>
      </c>
    </row>
    <row r="132" customFormat="false" ht="15" hidden="false" customHeight="false" outlineLevel="0" collapsed="false">
      <c r="A132" s="5" t="n">
        <f aca="false">RANK(G132,$G$2:$G$1311)</f>
        <v>131</v>
      </c>
      <c r="B132" s="6" t="str">
        <f aca="false">IF(G132&gt;=Parâmetros!$B$4,"A",IF(G132&gt;=Parâmetros!$B$5,"B","C"))</f>
        <v>A</v>
      </c>
      <c r="C132" s="6" t="s">
        <v>400</v>
      </c>
      <c r="D132" s="6" t="s">
        <v>66</v>
      </c>
      <c r="E132" s="6" t="s">
        <v>50</v>
      </c>
      <c r="F132" s="6" t="s">
        <v>99</v>
      </c>
      <c r="G132" s="7" t="n">
        <f aca="false">J132*S132</f>
        <v>2723.82905727924</v>
      </c>
      <c r="H132" s="7" t="n">
        <f aca="false">I132*Parâmetros!$B$6/100*S132</f>
        <v>129.782443317422</v>
      </c>
      <c r="I132" s="8" t="n">
        <v>18225</v>
      </c>
      <c r="J132" s="8" t="n">
        <v>3825</v>
      </c>
      <c r="K132" s="9" t="n">
        <f aca="false">J132/I132</f>
        <v>0.209876543209877</v>
      </c>
      <c r="L132" s="10" t="n">
        <v>0.213</v>
      </c>
      <c r="M132" s="6" t="str">
        <f aca="false">IF(K132&gt;L132,"sim","não")</f>
        <v>não</v>
      </c>
      <c r="N132" s="11" t="n">
        <v>-0.01</v>
      </c>
      <c r="O132" s="8" t="n">
        <v>11478</v>
      </c>
      <c r="P132" s="8" t="n">
        <v>1930</v>
      </c>
      <c r="Q132" s="9" t="n">
        <f aca="false">O132/(O132+P132)</f>
        <v>0.856056085918854</v>
      </c>
      <c r="R132" s="10" t="n">
        <v>0.875</v>
      </c>
      <c r="S132" s="12" t="n">
        <f aca="false">2*Q132-1</f>
        <v>0.712112171837709</v>
      </c>
      <c r="T132" s="10" t="n">
        <v>0.1</v>
      </c>
      <c r="U132" s="6" t="s">
        <v>96</v>
      </c>
      <c r="V132" s="6" t="s">
        <v>72</v>
      </c>
      <c r="W132" s="6" t="s">
        <v>54</v>
      </c>
      <c r="X132" s="6" t="s">
        <v>401</v>
      </c>
      <c r="Y132" s="8" t="n">
        <v>23902</v>
      </c>
    </row>
    <row r="133" customFormat="false" ht="15" hidden="false" customHeight="false" outlineLevel="0" collapsed="false">
      <c r="A133" s="5" t="n">
        <f aca="false">RANK(G133,$G$2:$G$1311)</f>
        <v>132</v>
      </c>
      <c r="B133" s="6" t="str">
        <f aca="false">IF(G133&gt;=Parâmetros!$B$4,"A",IF(G133&gt;=Parâmetros!$B$5,"B","C"))</f>
        <v>A</v>
      </c>
      <c r="C133" s="6" t="s">
        <v>402</v>
      </c>
      <c r="D133" s="6" t="s">
        <v>49</v>
      </c>
      <c r="E133" s="6" t="s">
        <v>50</v>
      </c>
      <c r="F133" s="6" t="s">
        <v>168</v>
      </c>
      <c r="G133" s="7" t="n">
        <f aca="false">J133*S133</f>
        <v>2718.4133105614</v>
      </c>
      <c r="H133" s="7" t="n">
        <f aca="false">I133*Parâmetros!$B$6/100*S133</f>
        <v>146.021704038345</v>
      </c>
      <c r="I133" s="8" t="n">
        <v>23549</v>
      </c>
      <c r="J133" s="8" t="n">
        <v>4384</v>
      </c>
      <c r="K133" s="9" t="n">
        <f aca="false">J133/I133</f>
        <v>0.186165017622829</v>
      </c>
      <c r="L133" s="10" t="n">
        <v>0.289</v>
      </c>
      <c r="M133" s="6" t="str">
        <f aca="false">IF(K133&gt;L133,"sim","não")</f>
        <v>não</v>
      </c>
      <c r="N133" s="11" t="n">
        <v>-0.81</v>
      </c>
      <c r="O133" s="8" t="n">
        <v>14703</v>
      </c>
      <c r="P133" s="8" t="n">
        <v>3448</v>
      </c>
      <c r="Q133" s="9" t="n">
        <f aca="false">O133/(O133+P133)</f>
        <v>0.810038014434466</v>
      </c>
      <c r="R133" s="10" t="n">
        <v>0.845</v>
      </c>
      <c r="S133" s="12" t="n">
        <f aca="false">2*Q133-1</f>
        <v>0.620076028868933</v>
      </c>
      <c r="T133" s="10" t="n">
        <v>0.116</v>
      </c>
      <c r="U133" s="6" t="s">
        <v>77</v>
      </c>
      <c r="V133" s="6" t="s">
        <v>59</v>
      </c>
      <c r="W133" s="6" t="s">
        <v>54</v>
      </c>
      <c r="X133" s="6" t="s">
        <v>403</v>
      </c>
      <c r="Y133" s="8" t="n">
        <v>30671</v>
      </c>
    </row>
    <row r="134" customFormat="false" ht="15" hidden="false" customHeight="false" outlineLevel="0" collapsed="false">
      <c r="A134" s="5" t="n">
        <f aca="false">RANK(G134,$G$2:$G$1311)</f>
        <v>133</v>
      </c>
      <c r="B134" s="6" t="str">
        <f aca="false">IF(G134&gt;=Parâmetros!$B$4,"A",IF(G134&gt;=Parâmetros!$B$5,"B","C"))</f>
        <v>A</v>
      </c>
      <c r="C134" s="6" t="s">
        <v>404</v>
      </c>
      <c r="D134" s="6" t="s">
        <v>141</v>
      </c>
      <c r="E134" s="6" t="s">
        <v>142</v>
      </c>
      <c r="F134" s="6" t="s">
        <v>143</v>
      </c>
      <c r="G134" s="7" t="n">
        <f aca="false">J134*S134</f>
        <v>2712.02337866697</v>
      </c>
      <c r="H134" s="7" t="n">
        <f aca="false">I134*Parâmetros!$B$6/100*S134</f>
        <v>98.7711768011689</v>
      </c>
      <c r="I134" s="8" t="n">
        <v>27089</v>
      </c>
      <c r="J134" s="8" t="n">
        <v>7438</v>
      </c>
      <c r="K134" s="9" t="n">
        <f aca="false">J134/I134</f>
        <v>0.274576396323231</v>
      </c>
      <c r="L134" s="10" t="n">
        <v>0.282</v>
      </c>
      <c r="M134" s="6" t="str">
        <f aca="false">IF(K134&gt;L134,"sim","não")</f>
        <v>não</v>
      </c>
      <c r="N134" s="11" t="n">
        <v>-1.16</v>
      </c>
      <c r="O134" s="8" t="n">
        <v>12141</v>
      </c>
      <c r="P134" s="8" t="n">
        <v>5653</v>
      </c>
      <c r="Q134" s="9" t="n">
        <f aca="false">O134/(O134+P134)</f>
        <v>0.682308643362931</v>
      </c>
      <c r="R134" s="10" t="n">
        <v>0.706</v>
      </c>
      <c r="S134" s="12" t="n">
        <f aca="false">2*Q134-1</f>
        <v>0.364617286725863</v>
      </c>
      <c r="T134" s="10" t="n">
        <v>0.149</v>
      </c>
      <c r="U134" s="6" t="s">
        <v>83</v>
      </c>
      <c r="V134" s="6" t="s">
        <v>53</v>
      </c>
      <c r="W134" s="6" t="s">
        <v>54</v>
      </c>
      <c r="X134" s="6" t="s">
        <v>405</v>
      </c>
      <c r="Y134" s="8" t="n">
        <v>32025</v>
      </c>
    </row>
    <row r="135" customFormat="false" ht="15" hidden="false" customHeight="false" outlineLevel="0" collapsed="false">
      <c r="A135" s="5" t="n">
        <f aca="false">RANK(G135,$G$2:$G$1311)</f>
        <v>134</v>
      </c>
      <c r="B135" s="6" t="str">
        <f aca="false">IF(G135&gt;=Parâmetros!$B$4,"A",IF(G135&gt;=Parâmetros!$B$5,"B","C"))</f>
        <v>A</v>
      </c>
      <c r="C135" s="6" t="s">
        <v>406</v>
      </c>
      <c r="D135" s="6" t="s">
        <v>407</v>
      </c>
      <c r="E135" s="6" t="s">
        <v>50</v>
      </c>
      <c r="F135" s="6" t="s">
        <v>408</v>
      </c>
      <c r="G135" s="7" t="n">
        <f aca="false">J135*S135</f>
        <v>2707.59390327187</v>
      </c>
      <c r="H135" s="7" t="n">
        <f aca="false">I135*Parâmetros!$B$6/100*S135</f>
        <v>125.981666356243</v>
      </c>
      <c r="I135" s="8" t="n">
        <v>22534</v>
      </c>
      <c r="J135" s="8" t="n">
        <v>4843</v>
      </c>
      <c r="K135" s="9" t="n">
        <f aca="false">J135/I135</f>
        <v>0.214919676932635</v>
      </c>
      <c r="L135" s="10" t="n">
        <v>0.219</v>
      </c>
      <c r="M135" s="6" t="str">
        <f aca="false">IF(K135&gt;L135,"sim","não")</f>
        <v>não</v>
      </c>
      <c r="N135" s="11" t="n">
        <v>0.19</v>
      </c>
      <c r="O135" s="8" t="n">
        <v>12556</v>
      </c>
      <c r="P135" s="8" t="n">
        <v>3551</v>
      </c>
      <c r="Q135" s="9" t="n">
        <f aca="false">O135/(O135+P135)</f>
        <v>0.779536847333458</v>
      </c>
      <c r="R135" s="10" t="n">
        <v>0.781</v>
      </c>
      <c r="S135" s="12" t="n">
        <f aca="false">2*Q135-1</f>
        <v>0.559073694666915</v>
      </c>
      <c r="T135" s="10" t="n">
        <v>0.103</v>
      </c>
      <c r="U135" s="6" t="s">
        <v>58</v>
      </c>
      <c r="V135" s="6" t="s">
        <v>59</v>
      </c>
      <c r="W135" s="6" t="s">
        <v>211</v>
      </c>
      <c r="X135" s="6" t="s">
        <v>409</v>
      </c>
      <c r="Y135" s="8" t="n">
        <v>27369</v>
      </c>
    </row>
    <row r="136" customFormat="false" ht="15" hidden="false" customHeight="false" outlineLevel="0" collapsed="false">
      <c r="A136" s="5" t="n">
        <f aca="false">RANK(G136,$G$2:$G$1311)</f>
        <v>135</v>
      </c>
      <c r="B136" s="6" t="str">
        <f aca="false">IF(G136&gt;=Parâmetros!$B$4,"A",IF(G136&gt;=Parâmetros!$B$5,"B","C"))</f>
        <v>A</v>
      </c>
      <c r="C136" s="6" t="s">
        <v>410</v>
      </c>
      <c r="D136" s="6" t="s">
        <v>123</v>
      </c>
      <c r="E136" s="6" t="s">
        <v>50</v>
      </c>
      <c r="F136" s="6" t="s">
        <v>410</v>
      </c>
      <c r="G136" s="7" t="n">
        <f aca="false">J136*S136</f>
        <v>2697.9426987061</v>
      </c>
      <c r="H136" s="7" t="n">
        <f aca="false">I136*Parâmetros!$B$6/100*S136</f>
        <v>177.311740785039</v>
      </c>
      <c r="I136" s="8" t="n">
        <v>35864</v>
      </c>
      <c r="J136" s="8" t="n">
        <v>5457</v>
      </c>
      <c r="K136" s="9" t="n">
        <f aca="false">J136/I136</f>
        <v>0.15215815302253</v>
      </c>
      <c r="L136" s="10" t="n">
        <v>0.158</v>
      </c>
      <c r="M136" s="6" t="str">
        <f aca="false">IF(K136&gt;L136,"sim","não")</f>
        <v>não</v>
      </c>
      <c r="N136" s="11" t="n">
        <v>0.54</v>
      </c>
      <c r="O136" s="8" t="n">
        <v>20616</v>
      </c>
      <c r="P136" s="8" t="n">
        <v>6975</v>
      </c>
      <c r="Q136" s="9" t="n">
        <f aca="false">O136/(O136+P136)</f>
        <v>0.747200173969773</v>
      </c>
      <c r="R136" s="10" t="n">
        <v>0.75</v>
      </c>
      <c r="S136" s="12" t="n">
        <f aca="false">2*Q136-1</f>
        <v>0.494400347939546</v>
      </c>
      <c r="T136" s="10" t="n">
        <v>0.119</v>
      </c>
      <c r="U136" s="6" t="s">
        <v>52</v>
      </c>
      <c r="V136" s="6" t="s">
        <v>53</v>
      </c>
      <c r="W136" s="6" t="s">
        <v>54</v>
      </c>
      <c r="X136" s="6" t="s">
        <v>411</v>
      </c>
      <c r="Y136" s="8" t="n">
        <v>45793</v>
      </c>
    </row>
    <row r="137" customFormat="false" ht="15" hidden="false" customHeight="false" outlineLevel="0" collapsed="false">
      <c r="A137" s="5" t="n">
        <f aca="false">RANK(G137,$G$2:$G$1311)</f>
        <v>136</v>
      </c>
      <c r="B137" s="6" t="str">
        <f aca="false">IF(G137&gt;=Parâmetros!$B$4,"A",IF(G137&gt;=Parâmetros!$B$5,"B","C"))</f>
        <v>A</v>
      </c>
      <c r="C137" s="6" t="s">
        <v>412</v>
      </c>
      <c r="D137" s="6" t="s">
        <v>86</v>
      </c>
      <c r="E137" s="6" t="s">
        <v>50</v>
      </c>
      <c r="F137" s="6" t="s">
        <v>235</v>
      </c>
      <c r="G137" s="7" t="n">
        <f aca="false">J137*S137</f>
        <v>2694.16165230119</v>
      </c>
      <c r="H137" s="7" t="n">
        <f aca="false">I137*Parâmetros!$B$6/100*S137</f>
        <v>111.063990892828</v>
      </c>
      <c r="I137" s="8" t="n">
        <v>17211</v>
      </c>
      <c r="J137" s="8" t="n">
        <v>4175</v>
      </c>
      <c r="K137" s="9" t="n">
        <f aca="false">J137/I137</f>
        <v>0.242577421416536</v>
      </c>
      <c r="L137" s="10" t="n">
        <v>0.253</v>
      </c>
      <c r="M137" s="6" t="str">
        <f aca="false">IF(K137&gt;L137,"sim","não")</f>
        <v>não</v>
      </c>
      <c r="N137" s="11" t="n">
        <v>-2.15</v>
      </c>
      <c r="O137" s="8" t="n">
        <v>10117</v>
      </c>
      <c r="P137" s="8" t="n">
        <v>2181</v>
      </c>
      <c r="Q137" s="9" t="n">
        <f aca="false">O137/(O137+P137)</f>
        <v>0.822654090095951</v>
      </c>
      <c r="R137" s="10" t="n">
        <v>0.859</v>
      </c>
      <c r="S137" s="12" t="n">
        <f aca="false">2*Q137-1</f>
        <v>0.645308180191901</v>
      </c>
      <c r="T137" s="10" t="n">
        <v>0.121</v>
      </c>
      <c r="U137" s="6" t="s">
        <v>96</v>
      </c>
      <c r="V137" s="6" t="s">
        <v>72</v>
      </c>
      <c r="W137" s="6" t="s">
        <v>54</v>
      </c>
      <c r="X137" s="6" t="s">
        <v>413</v>
      </c>
      <c r="Y137" s="8" t="n">
        <v>17818</v>
      </c>
    </row>
    <row r="138" customFormat="false" ht="15" hidden="false" customHeight="false" outlineLevel="0" collapsed="false">
      <c r="A138" s="5" t="n">
        <f aca="false">RANK(G138,$G$2:$G$1311)</f>
        <v>137</v>
      </c>
      <c r="B138" s="6" t="str">
        <f aca="false">IF(G138&gt;=Parâmetros!$B$4,"A",IF(G138&gt;=Parâmetros!$B$5,"B","C"))</f>
        <v>A</v>
      </c>
      <c r="C138" s="6" t="s">
        <v>414</v>
      </c>
      <c r="D138" s="6" t="s">
        <v>141</v>
      </c>
      <c r="E138" s="6" t="s">
        <v>142</v>
      </c>
      <c r="F138" s="6" t="s">
        <v>143</v>
      </c>
      <c r="G138" s="7" t="n">
        <f aca="false">J138*S138</f>
        <v>2677.32370869426</v>
      </c>
      <c r="H138" s="7" t="n">
        <f aca="false">I138*Parâmetros!$B$6/100*S138</f>
        <v>124.395048123195</v>
      </c>
      <c r="I138" s="8" t="n">
        <v>35646</v>
      </c>
      <c r="J138" s="8" t="n">
        <v>7672</v>
      </c>
      <c r="K138" s="9" t="n">
        <f aca="false">J138/I138</f>
        <v>0.215227515008697</v>
      </c>
      <c r="L138" s="10" t="n">
        <v>0.244</v>
      </c>
      <c r="M138" s="6" t="str">
        <f aca="false">IF(K138&gt;L138,"sim","não")</f>
        <v>não</v>
      </c>
      <c r="N138" s="11" t="n">
        <v>-2.38</v>
      </c>
      <c r="O138" s="8" t="n">
        <v>16819</v>
      </c>
      <c r="P138" s="8" t="n">
        <v>8117</v>
      </c>
      <c r="Q138" s="9" t="n">
        <f aca="false">O138/(O138+P138)</f>
        <v>0.674486685915945</v>
      </c>
      <c r="R138" s="10" t="n">
        <v>0.707</v>
      </c>
      <c r="S138" s="12" t="n">
        <f aca="false">2*Q138-1</f>
        <v>0.34897337183189</v>
      </c>
      <c r="T138" s="10" t="n">
        <v>0.102</v>
      </c>
      <c r="U138" s="6" t="s">
        <v>144</v>
      </c>
      <c r="V138" s="6" t="s">
        <v>72</v>
      </c>
      <c r="W138" s="6" t="s">
        <v>54</v>
      </c>
      <c r="X138" s="6" t="s">
        <v>415</v>
      </c>
      <c r="Y138" s="8" t="n">
        <v>48032</v>
      </c>
    </row>
    <row r="139" customFormat="false" ht="15" hidden="false" customHeight="false" outlineLevel="0" collapsed="false">
      <c r="A139" s="5" t="n">
        <f aca="false">RANK(G139,$G$2:$G$1311)</f>
        <v>138</v>
      </c>
      <c r="B139" s="6" t="str">
        <f aca="false">IF(G139&gt;=Parâmetros!$B$4,"A",IF(G139&gt;=Parâmetros!$B$5,"B","C"))</f>
        <v>A</v>
      </c>
      <c r="C139" s="6" t="s">
        <v>416</v>
      </c>
      <c r="D139" s="6" t="s">
        <v>141</v>
      </c>
      <c r="E139" s="6" t="s">
        <v>142</v>
      </c>
      <c r="F139" s="6" t="s">
        <v>143</v>
      </c>
      <c r="G139" s="7" t="n">
        <f aca="false">J139*S139</f>
        <v>2674.83027554936</v>
      </c>
      <c r="H139" s="7" t="n">
        <f aca="false">I139*Parâmetros!$B$6/100*S139</f>
        <v>96.6606431810255</v>
      </c>
      <c r="I139" s="8" t="n">
        <v>21928</v>
      </c>
      <c r="J139" s="8" t="n">
        <v>6068</v>
      </c>
      <c r="K139" s="9" t="n">
        <f aca="false">J139/I139</f>
        <v>0.276723823422109</v>
      </c>
      <c r="L139" s="10" t="n">
        <v>0.265</v>
      </c>
      <c r="M139" s="6" t="str">
        <f aca="false">IF(K139&gt;L139,"sim","não")</f>
        <v>sim</v>
      </c>
      <c r="N139" s="11" t="n">
        <v>-0.77</v>
      </c>
      <c r="O139" s="8" t="n">
        <v>10327</v>
      </c>
      <c r="P139" s="8" t="n">
        <v>4008</v>
      </c>
      <c r="Q139" s="9" t="n">
        <f aca="false">O139/(O139+P139)</f>
        <v>0.720404604115801</v>
      </c>
      <c r="R139" s="10" t="n">
        <v>0.747</v>
      </c>
      <c r="S139" s="12" t="n">
        <f aca="false">2*Q139-1</f>
        <v>0.440809208231601</v>
      </c>
      <c r="T139" s="10" t="n">
        <v>0.141</v>
      </c>
      <c r="U139" s="6" t="s">
        <v>301</v>
      </c>
      <c r="V139" s="6" t="s">
        <v>53</v>
      </c>
      <c r="W139" s="6" t="s">
        <v>54</v>
      </c>
      <c r="X139" s="6" t="s">
        <v>417</v>
      </c>
      <c r="Y139" s="8" t="n">
        <v>25377</v>
      </c>
    </row>
    <row r="140" customFormat="false" ht="15" hidden="false" customHeight="false" outlineLevel="0" collapsed="false">
      <c r="A140" s="5" t="n">
        <f aca="false">RANK(G140,$G$2:$G$1311)</f>
        <v>139</v>
      </c>
      <c r="B140" s="6" t="str">
        <f aca="false">IF(G140&gt;=Parâmetros!$B$4,"A",IF(G140&gt;=Parâmetros!$B$5,"B","C"))</f>
        <v>A</v>
      </c>
      <c r="C140" s="6" t="s">
        <v>418</v>
      </c>
      <c r="D140" s="6" t="s">
        <v>49</v>
      </c>
      <c r="E140" s="6" t="s">
        <v>50</v>
      </c>
      <c r="F140" s="6" t="s">
        <v>127</v>
      </c>
      <c r="G140" s="7" t="n">
        <f aca="false">J140*S140</f>
        <v>2672.77777777778</v>
      </c>
      <c r="H140" s="7" t="n">
        <f aca="false">I140*Parâmetros!$B$6/100*S140</f>
        <v>126.202962962963</v>
      </c>
      <c r="I140" s="8" t="n">
        <v>20044</v>
      </c>
      <c r="J140" s="8" t="n">
        <v>4245</v>
      </c>
      <c r="K140" s="9" t="n">
        <f aca="false">J140/I140</f>
        <v>0.211784075034923</v>
      </c>
      <c r="L140" s="10" t="n">
        <v>0.192</v>
      </c>
      <c r="M140" s="6" t="str">
        <f aca="false">IF(K140&gt;L140,"sim","não")</f>
        <v>sim</v>
      </c>
      <c r="N140" s="11" t="n">
        <v>-0.69</v>
      </c>
      <c r="O140" s="8" t="n">
        <v>11792</v>
      </c>
      <c r="P140" s="8" t="n">
        <v>2680</v>
      </c>
      <c r="Q140" s="9" t="n">
        <f aca="false">O140/(O140+P140)</f>
        <v>0.814814814814815</v>
      </c>
      <c r="R140" s="10" t="n">
        <v>0.799</v>
      </c>
      <c r="S140" s="12" t="n">
        <f aca="false">2*Q140-1</f>
        <v>0.62962962962963</v>
      </c>
      <c r="T140" s="10" t="n">
        <v>0.095</v>
      </c>
      <c r="U140" s="6" t="s">
        <v>71</v>
      </c>
      <c r="V140" s="6" t="s">
        <v>72</v>
      </c>
      <c r="W140" s="6" t="s">
        <v>54</v>
      </c>
      <c r="X140" s="6" t="s">
        <v>419</v>
      </c>
      <c r="Y140" s="8" t="n">
        <v>19789</v>
      </c>
    </row>
    <row r="141" customFormat="false" ht="15" hidden="false" customHeight="false" outlineLevel="0" collapsed="false">
      <c r="A141" s="5" t="n">
        <f aca="false">RANK(G141,$G$2:$G$1311)</f>
        <v>140</v>
      </c>
      <c r="B141" s="6" t="str">
        <f aca="false">IF(G141&gt;=Parâmetros!$B$4,"A",IF(G141&gt;=Parâmetros!$B$5,"B","C"))</f>
        <v>A</v>
      </c>
      <c r="C141" s="6" t="s">
        <v>420</v>
      </c>
      <c r="D141" s="6" t="s">
        <v>208</v>
      </c>
      <c r="E141" s="6" t="s">
        <v>209</v>
      </c>
      <c r="F141" s="6" t="s">
        <v>421</v>
      </c>
      <c r="G141" s="7" t="n">
        <f aca="false">J141*S141</f>
        <v>2670.06984944311</v>
      </c>
      <c r="H141" s="7" t="n">
        <f aca="false">I141*Parâmetros!$B$6/100*S141</f>
        <v>119.756598197795</v>
      </c>
      <c r="I141" s="8" t="n">
        <v>24462</v>
      </c>
      <c r="J141" s="8" t="n">
        <v>5454</v>
      </c>
      <c r="K141" s="9" t="n">
        <f aca="false">J141/I141</f>
        <v>0.222958057395144</v>
      </c>
      <c r="L141" s="10" t="n">
        <v>0.207</v>
      </c>
      <c r="M141" s="6" t="str">
        <f aca="false">IF(K141&gt;L141,"sim","não")</f>
        <v>sim</v>
      </c>
      <c r="N141" s="11" t="n">
        <v>0.96</v>
      </c>
      <c r="O141" s="8" t="n">
        <v>13307</v>
      </c>
      <c r="P141" s="8" t="n">
        <v>4560</v>
      </c>
      <c r="Q141" s="9" t="n">
        <f aca="false">O141/(O141+P141)</f>
        <v>0.744780880953714</v>
      </c>
      <c r="R141" s="10" t="n">
        <v>0.79</v>
      </c>
      <c r="S141" s="12" t="n">
        <f aca="false">2*Q141-1</f>
        <v>0.489561761907427</v>
      </c>
      <c r="T141" s="10" t="n">
        <v>0.062</v>
      </c>
      <c r="U141" s="6" t="s">
        <v>68</v>
      </c>
      <c r="V141" s="6" t="s">
        <v>53</v>
      </c>
      <c r="W141" s="6" t="s">
        <v>211</v>
      </c>
      <c r="X141" s="6" t="s">
        <v>422</v>
      </c>
      <c r="Y141" s="8" t="n">
        <v>33080</v>
      </c>
    </row>
    <row r="142" customFormat="false" ht="15" hidden="false" customHeight="false" outlineLevel="0" collapsed="false">
      <c r="A142" s="5" t="n">
        <f aca="false">RANK(G142,$G$2:$G$1311)</f>
        <v>141</v>
      </c>
      <c r="B142" s="6" t="str">
        <f aca="false">IF(G142&gt;=Parâmetros!$B$4,"A",IF(G142&gt;=Parâmetros!$B$5,"B","C"))</f>
        <v>A</v>
      </c>
      <c r="C142" s="6" t="s">
        <v>423</v>
      </c>
      <c r="D142" s="6" t="s">
        <v>75</v>
      </c>
      <c r="E142" s="6" t="s">
        <v>50</v>
      </c>
      <c r="F142" s="6" t="s">
        <v>154</v>
      </c>
      <c r="G142" s="7" t="n">
        <f aca="false">J142*S142</f>
        <v>2650.73518750412</v>
      </c>
      <c r="H142" s="7" t="n">
        <f aca="false">I142*Parâmetros!$B$6/100*S142</f>
        <v>133.642045080076</v>
      </c>
      <c r="I142" s="8" t="n">
        <v>20555</v>
      </c>
      <c r="J142" s="8" t="n">
        <v>4077</v>
      </c>
      <c r="K142" s="9" t="n">
        <f aca="false">J142/I142</f>
        <v>0.198345901240574</v>
      </c>
      <c r="L142" s="10" t="n">
        <v>0.271</v>
      </c>
      <c r="M142" s="6" t="str">
        <f aca="false">IF(K142&gt;L142,"sim","não")</f>
        <v>não</v>
      </c>
      <c r="N142" s="11" t="n">
        <v>-0.82</v>
      </c>
      <c r="O142" s="8" t="n">
        <v>12519</v>
      </c>
      <c r="P142" s="8" t="n">
        <v>2654</v>
      </c>
      <c r="Q142" s="9" t="n">
        <f aca="false">O142/(O142+P142)</f>
        <v>0.825084030844263</v>
      </c>
      <c r="R142" s="10" t="n">
        <v>0.862</v>
      </c>
      <c r="S142" s="12" t="n">
        <f aca="false">2*Q142-1</f>
        <v>0.650168061688526</v>
      </c>
      <c r="T142" s="10" t="n">
        <v>0.125</v>
      </c>
      <c r="U142" s="6" t="s">
        <v>63</v>
      </c>
      <c r="V142" s="6" t="s">
        <v>59</v>
      </c>
      <c r="W142" s="6" t="s">
        <v>54</v>
      </c>
      <c r="X142" s="6" t="s">
        <v>424</v>
      </c>
      <c r="Y142" s="8" t="n">
        <v>25135</v>
      </c>
    </row>
    <row r="143" customFormat="false" ht="15" hidden="false" customHeight="false" outlineLevel="0" collapsed="false">
      <c r="A143" s="5" t="n">
        <f aca="false">RANK(G143,$G$2:$G$1311)</f>
        <v>142</v>
      </c>
      <c r="B143" s="6" t="str">
        <f aca="false">IF(G143&gt;=Parâmetros!$B$4,"A",IF(G143&gt;=Parâmetros!$B$5,"B","C"))</f>
        <v>A</v>
      </c>
      <c r="C143" s="6" t="s">
        <v>425</v>
      </c>
      <c r="D143" s="6" t="s">
        <v>86</v>
      </c>
      <c r="E143" s="6" t="s">
        <v>50</v>
      </c>
      <c r="F143" s="6" t="s">
        <v>117</v>
      </c>
      <c r="G143" s="7" t="n">
        <f aca="false">J143*S143</f>
        <v>2641.85834423472</v>
      </c>
      <c r="H143" s="7" t="n">
        <f aca="false">I143*Parâmetros!$B$6/100*S143</f>
        <v>101.343524574846</v>
      </c>
      <c r="I143" s="8" t="n">
        <v>15655</v>
      </c>
      <c r="J143" s="8" t="n">
        <v>4081</v>
      </c>
      <c r="K143" s="9" t="n">
        <f aca="false">J143/I143</f>
        <v>0.260683487703609</v>
      </c>
      <c r="L143" s="10" t="n">
        <v>0.328</v>
      </c>
      <c r="M143" s="6" t="str">
        <f aca="false">IF(K143&gt;L143,"sim","não")</f>
        <v>não</v>
      </c>
      <c r="N143" s="11" t="n">
        <v>1.3</v>
      </c>
      <c r="O143" s="8" t="n">
        <v>8815</v>
      </c>
      <c r="P143" s="8" t="n">
        <v>1887</v>
      </c>
      <c r="Q143" s="9" t="n">
        <f aca="false">O143/(O143+P143)</f>
        <v>0.823677817230424</v>
      </c>
      <c r="R143" s="10" t="n">
        <v>0.848</v>
      </c>
      <c r="S143" s="12" t="n">
        <f aca="false">2*Q143-1</f>
        <v>0.647355634460848</v>
      </c>
      <c r="T143" s="10" t="n">
        <v>0.072</v>
      </c>
      <c r="U143" s="6" t="s">
        <v>83</v>
      </c>
      <c r="V143" s="6" t="s">
        <v>53</v>
      </c>
      <c r="W143" s="6" t="s">
        <v>54</v>
      </c>
      <c r="X143" s="6" t="s">
        <v>426</v>
      </c>
      <c r="Y143" s="8" t="n">
        <v>17511</v>
      </c>
    </row>
    <row r="144" customFormat="false" ht="15" hidden="false" customHeight="false" outlineLevel="0" collapsed="false">
      <c r="A144" s="5" t="n">
        <f aca="false">RANK(G144,$G$2:$G$1311)</f>
        <v>143</v>
      </c>
      <c r="B144" s="6" t="str">
        <f aca="false">IF(G144&gt;=Parâmetros!$B$4,"A",IF(G144&gt;=Parâmetros!$B$5,"B","C"))</f>
        <v>A</v>
      </c>
      <c r="C144" s="6" t="s">
        <v>285</v>
      </c>
      <c r="D144" s="6" t="s">
        <v>86</v>
      </c>
      <c r="E144" s="6" t="s">
        <v>50</v>
      </c>
      <c r="F144" s="6" t="s">
        <v>336</v>
      </c>
      <c r="G144" s="7" t="n">
        <f aca="false">J144*S144</f>
        <v>2639.9175449473</v>
      </c>
      <c r="H144" s="7" t="n">
        <f aca="false">I144*Parâmetros!$B$6/100*S144</f>
        <v>118.659483364331</v>
      </c>
      <c r="I144" s="8" t="n">
        <v>26888</v>
      </c>
      <c r="J144" s="8" t="n">
        <v>5982</v>
      </c>
      <c r="K144" s="9" t="n">
        <f aca="false">J144/I144</f>
        <v>0.222478429038977</v>
      </c>
      <c r="L144" s="10" t="n">
        <v>0.307</v>
      </c>
      <c r="M144" s="6" t="str">
        <f aca="false">IF(K144&gt;L144,"sim","não")</f>
        <v>não</v>
      </c>
      <c r="N144" s="11" t="n">
        <v>1.39</v>
      </c>
      <c r="O144" s="8" t="n">
        <v>13949</v>
      </c>
      <c r="P144" s="8" t="n">
        <v>5407</v>
      </c>
      <c r="Q144" s="9" t="n">
        <f aca="false">O144/(O144+P144)</f>
        <v>0.720655094027692</v>
      </c>
      <c r="R144" s="10" t="n">
        <v>0.765</v>
      </c>
      <c r="S144" s="12" t="n">
        <f aca="false">2*Q144-1</f>
        <v>0.441310188055383</v>
      </c>
      <c r="T144" s="10" t="n">
        <v>0.088</v>
      </c>
      <c r="U144" s="6" t="s">
        <v>301</v>
      </c>
      <c r="V144" s="6" t="s">
        <v>53</v>
      </c>
      <c r="W144" s="6" t="s">
        <v>54</v>
      </c>
      <c r="X144" s="6" t="s">
        <v>427</v>
      </c>
      <c r="Y144" s="8" t="n">
        <v>33100</v>
      </c>
    </row>
    <row r="145" customFormat="false" ht="15" hidden="false" customHeight="false" outlineLevel="0" collapsed="false">
      <c r="A145" s="5" t="n">
        <f aca="false">RANK(G145,$G$2:$G$1311)</f>
        <v>144</v>
      </c>
      <c r="B145" s="6" t="str">
        <f aca="false">IF(G145&gt;=Parâmetros!$B$4,"A",IF(G145&gt;=Parâmetros!$B$5,"B","C"))</f>
        <v>A</v>
      </c>
      <c r="C145" s="6" t="s">
        <v>428</v>
      </c>
      <c r="D145" s="6" t="s">
        <v>49</v>
      </c>
      <c r="E145" s="6" t="s">
        <v>50</v>
      </c>
      <c r="F145" s="6" t="s">
        <v>429</v>
      </c>
      <c r="G145" s="7" t="n">
        <f aca="false">J145*S145</f>
        <v>2635.7151552039</v>
      </c>
      <c r="H145" s="7" t="n">
        <f aca="false">I145*Parâmetros!$B$6/100*S145</f>
        <v>115.845356055995</v>
      </c>
      <c r="I145" s="8" t="n">
        <v>22965</v>
      </c>
      <c r="J145" s="8" t="n">
        <v>5225</v>
      </c>
      <c r="K145" s="9" t="n">
        <f aca="false">J145/I145</f>
        <v>0.227520139342478</v>
      </c>
      <c r="L145" s="10" t="n">
        <v>0.262</v>
      </c>
      <c r="M145" s="6" t="str">
        <f aca="false">IF(K145&gt;L145,"sim","não")</f>
        <v>não</v>
      </c>
      <c r="N145" s="11" t="n">
        <v>0.39</v>
      </c>
      <c r="O145" s="8" t="n">
        <v>12359</v>
      </c>
      <c r="P145" s="8" t="n">
        <v>4071</v>
      </c>
      <c r="Q145" s="9" t="n">
        <f aca="false">O145/(O145+P145)</f>
        <v>0.752221545952526</v>
      </c>
      <c r="R145" s="10" t="n">
        <v>0.792</v>
      </c>
      <c r="S145" s="12" t="n">
        <f aca="false">2*Q145-1</f>
        <v>0.504443091905052</v>
      </c>
      <c r="T145" s="10" t="n">
        <v>0.108</v>
      </c>
      <c r="U145" s="6" t="s">
        <v>71</v>
      </c>
      <c r="V145" s="6" t="s">
        <v>72</v>
      </c>
      <c r="W145" s="6" t="s">
        <v>54</v>
      </c>
      <c r="X145" s="6" t="s">
        <v>430</v>
      </c>
      <c r="Y145" s="8" t="n">
        <v>27390</v>
      </c>
    </row>
    <row r="146" customFormat="false" ht="15" hidden="false" customHeight="false" outlineLevel="0" collapsed="false">
      <c r="A146" s="5" t="n">
        <f aca="false">RANK(G146,$G$2:$G$1311)</f>
        <v>145</v>
      </c>
      <c r="B146" s="6" t="str">
        <f aca="false">IF(G146&gt;=Parâmetros!$B$4,"A",IF(G146&gt;=Parâmetros!$B$5,"B","C"))</f>
        <v>A</v>
      </c>
      <c r="C146" s="6" t="s">
        <v>431</v>
      </c>
      <c r="D146" s="6" t="s">
        <v>66</v>
      </c>
      <c r="E146" s="6" t="s">
        <v>50</v>
      </c>
      <c r="F146" s="6" t="s">
        <v>277</v>
      </c>
      <c r="G146" s="7" t="n">
        <f aca="false">J146*S146</f>
        <v>2631.50649057456</v>
      </c>
      <c r="H146" s="7" t="n">
        <f aca="false">I146*Parâmetros!$B$6/100*S146</f>
        <v>134.877299920984</v>
      </c>
      <c r="I146" s="8" t="n">
        <v>24100</v>
      </c>
      <c r="J146" s="8" t="n">
        <v>4702</v>
      </c>
      <c r="K146" s="9" t="n">
        <f aca="false">J146/I146</f>
        <v>0.195103734439834</v>
      </c>
      <c r="L146" s="10" t="n">
        <v>0.196</v>
      </c>
      <c r="M146" s="6" t="str">
        <f aca="false">IF(K146&gt;L146,"sim","não")</f>
        <v>não</v>
      </c>
      <c r="N146" s="11" t="n">
        <v>-0.9</v>
      </c>
      <c r="O146" s="8" t="n">
        <v>13817</v>
      </c>
      <c r="P146" s="8" t="n">
        <v>3901</v>
      </c>
      <c r="Q146" s="9" t="n">
        <f aca="false">O146/(O146+P146)</f>
        <v>0.779828423072582</v>
      </c>
      <c r="R146" s="10" t="n">
        <v>0.798</v>
      </c>
      <c r="S146" s="12" t="n">
        <f aca="false">2*Q146-1</f>
        <v>0.559656846145163</v>
      </c>
      <c r="T146" s="10" t="n">
        <v>0.129</v>
      </c>
      <c r="U146" s="6" t="s">
        <v>68</v>
      </c>
      <c r="V146" s="6" t="s">
        <v>53</v>
      </c>
      <c r="W146" s="6" t="s">
        <v>54</v>
      </c>
      <c r="X146" s="6" t="s">
        <v>432</v>
      </c>
      <c r="Y146" s="8" t="n">
        <v>31004</v>
      </c>
    </row>
    <row r="147" customFormat="false" ht="15" hidden="false" customHeight="false" outlineLevel="0" collapsed="false">
      <c r="A147" s="5" t="n">
        <f aca="false">RANK(G147,$G$2:$G$1311)</f>
        <v>146</v>
      </c>
      <c r="B147" s="6" t="str">
        <f aca="false">IF(G147&gt;=Parâmetros!$B$4,"A",IF(G147&gt;=Parâmetros!$B$5,"B","C"))</f>
        <v>A</v>
      </c>
      <c r="C147" s="6" t="s">
        <v>433</v>
      </c>
      <c r="D147" s="6" t="s">
        <v>223</v>
      </c>
      <c r="E147" s="6" t="s">
        <v>209</v>
      </c>
      <c r="F147" s="6" t="s">
        <v>252</v>
      </c>
      <c r="G147" s="7" t="n">
        <f aca="false">J147*S147</f>
        <v>2628.85787168256</v>
      </c>
      <c r="H147" s="7" t="n">
        <f aca="false">I147*Parâmetros!$B$6/100*S147</f>
        <v>140.537114145839</v>
      </c>
      <c r="I147" s="8" t="n">
        <v>25730</v>
      </c>
      <c r="J147" s="8" t="n">
        <v>4813</v>
      </c>
      <c r="K147" s="9" t="n">
        <f aca="false">J147/I147</f>
        <v>0.187057909055577</v>
      </c>
      <c r="L147" s="10" t="n">
        <v>0.202</v>
      </c>
      <c r="M147" s="6" t="str">
        <f aca="false">IF(K147&gt;L147,"sim","não")</f>
        <v>não</v>
      </c>
      <c r="N147" s="11" t="n">
        <v>3.05</v>
      </c>
      <c r="O147" s="8" t="n">
        <v>15002</v>
      </c>
      <c r="P147" s="8" t="n">
        <v>4403</v>
      </c>
      <c r="Q147" s="9" t="n">
        <f aca="false">O147/(O147+P147)</f>
        <v>0.773099716567895</v>
      </c>
      <c r="R147" s="10" t="n">
        <v>0.786</v>
      </c>
      <c r="S147" s="12" t="n">
        <f aca="false">2*Q147-1</f>
        <v>0.54619943313579</v>
      </c>
      <c r="T147" s="10" t="n">
        <v>0.098</v>
      </c>
      <c r="U147" s="6" t="s">
        <v>52</v>
      </c>
      <c r="V147" s="6" t="s">
        <v>53</v>
      </c>
      <c r="W147" s="6" t="s">
        <v>54</v>
      </c>
      <c r="X147" s="6" t="s">
        <v>434</v>
      </c>
      <c r="Y147" s="8" t="n">
        <v>28595</v>
      </c>
    </row>
    <row r="148" customFormat="false" ht="15" hidden="false" customHeight="false" outlineLevel="0" collapsed="false">
      <c r="A148" s="5" t="n">
        <f aca="false">RANK(G148,$G$2:$G$1311)</f>
        <v>147</v>
      </c>
      <c r="B148" s="6" t="str">
        <f aca="false">IF(G148&gt;=Parâmetros!$B$4,"A",IF(G148&gt;=Parâmetros!$B$5,"B","C"))</f>
        <v>A</v>
      </c>
      <c r="C148" s="6" t="s">
        <v>435</v>
      </c>
      <c r="D148" s="6" t="s">
        <v>49</v>
      </c>
      <c r="E148" s="6" t="s">
        <v>50</v>
      </c>
      <c r="F148" s="6" t="s">
        <v>132</v>
      </c>
      <c r="G148" s="7" t="n">
        <f aca="false">J148*S148</f>
        <v>2627.80902678213</v>
      </c>
      <c r="H148" s="7" t="n">
        <f aca="false">I148*Parâmetros!$B$6/100*S148</f>
        <v>144.517176693239</v>
      </c>
      <c r="I148" s="8" t="n">
        <v>23461</v>
      </c>
      <c r="J148" s="8" t="n">
        <v>4266</v>
      </c>
      <c r="K148" s="9" t="n">
        <f aca="false">J148/I148</f>
        <v>0.181833681428754</v>
      </c>
      <c r="L148" s="10" t="n">
        <v>0.283</v>
      </c>
      <c r="M148" s="6" t="str">
        <f aca="false">IF(K148&gt;L148,"sim","não")</f>
        <v>não</v>
      </c>
      <c r="N148" s="11" t="n">
        <v>-1.36</v>
      </c>
      <c r="O148" s="8" t="n">
        <v>14089</v>
      </c>
      <c r="P148" s="8" t="n">
        <v>3348</v>
      </c>
      <c r="Q148" s="9" t="n">
        <f aca="false">O148/(O148+P148)</f>
        <v>0.807994494465791</v>
      </c>
      <c r="R148" s="10" t="n">
        <v>0.84</v>
      </c>
      <c r="S148" s="12" t="n">
        <f aca="false">2*Q148-1</f>
        <v>0.615988988931582</v>
      </c>
      <c r="T148" s="10" t="n">
        <v>0.083</v>
      </c>
      <c r="U148" s="6" t="s">
        <v>71</v>
      </c>
      <c r="V148" s="6" t="s">
        <v>72</v>
      </c>
      <c r="W148" s="6" t="s">
        <v>54</v>
      </c>
      <c r="X148" s="6" t="s">
        <v>436</v>
      </c>
      <c r="Y148" s="8" t="n">
        <v>31679</v>
      </c>
    </row>
    <row r="149" customFormat="false" ht="15" hidden="false" customHeight="false" outlineLevel="0" collapsed="false">
      <c r="A149" s="5" t="n">
        <f aca="false">RANK(G149,$G$2:$G$1311)</f>
        <v>148</v>
      </c>
      <c r="B149" s="6" t="str">
        <f aca="false">IF(G149&gt;=Parâmetros!$B$4,"A",IF(G149&gt;=Parâmetros!$B$5,"B","C"))</f>
        <v>A</v>
      </c>
      <c r="C149" s="6" t="s">
        <v>437</v>
      </c>
      <c r="D149" s="6" t="s">
        <v>223</v>
      </c>
      <c r="E149" s="6" t="s">
        <v>209</v>
      </c>
      <c r="F149" s="6" t="s">
        <v>438</v>
      </c>
      <c r="G149" s="7" t="n">
        <f aca="false">J149*S149</f>
        <v>2622.85185553676</v>
      </c>
      <c r="H149" s="7" t="n">
        <f aca="false">I149*Parâmetros!$B$6/100*S149</f>
        <v>150.963701124266</v>
      </c>
      <c r="I149" s="8" t="n">
        <v>25964</v>
      </c>
      <c r="J149" s="8" t="n">
        <v>4511</v>
      </c>
      <c r="K149" s="9" t="n">
        <f aca="false">J149/I149</f>
        <v>0.173740563857649</v>
      </c>
      <c r="L149" s="10" t="n">
        <v>0.207</v>
      </c>
      <c r="M149" s="6" t="str">
        <f aca="false">IF(K149&gt;L149,"sim","não")</f>
        <v>não</v>
      </c>
      <c r="N149" s="11" t="n">
        <v>4.33</v>
      </c>
      <c r="O149" s="8" t="n">
        <v>15895</v>
      </c>
      <c r="P149" s="8" t="n">
        <v>4207</v>
      </c>
      <c r="Q149" s="9" t="n">
        <f aca="false">O149/(O149+P149)</f>
        <v>0.790717341558054</v>
      </c>
      <c r="R149" s="10" t="n">
        <v>0.781</v>
      </c>
      <c r="S149" s="12" t="n">
        <f aca="false">2*Q149-1</f>
        <v>0.581434683116108</v>
      </c>
      <c r="T149" s="10" t="n">
        <v>0.055</v>
      </c>
      <c r="U149" s="6" t="s">
        <v>71</v>
      </c>
      <c r="V149" s="6" t="s">
        <v>72</v>
      </c>
      <c r="W149" s="6" t="s">
        <v>54</v>
      </c>
      <c r="X149" s="6" t="s">
        <v>439</v>
      </c>
      <c r="Y149" s="8" t="n">
        <v>33903</v>
      </c>
    </row>
    <row r="150" customFormat="false" ht="15" hidden="false" customHeight="false" outlineLevel="0" collapsed="false">
      <c r="A150" s="5" t="n">
        <f aca="false">RANK(G150,$G$2:$G$1311)</f>
        <v>149</v>
      </c>
      <c r="B150" s="6" t="str">
        <f aca="false">IF(G150&gt;=Parâmetros!$B$4,"A",IF(G150&gt;=Parâmetros!$B$5,"B","C"))</f>
        <v>A</v>
      </c>
      <c r="C150" s="6" t="s">
        <v>440</v>
      </c>
      <c r="D150" s="6" t="s">
        <v>66</v>
      </c>
      <c r="E150" s="6" t="s">
        <v>50</v>
      </c>
      <c r="F150" s="6" t="s">
        <v>67</v>
      </c>
      <c r="G150" s="7" t="n">
        <f aca="false">J150*S150</f>
        <v>2619.74864491444</v>
      </c>
      <c r="H150" s="7" t="n">
        <f aca="false">I150*Parâmetros!$B$6/100*S150</f>
        <v>89.7856509724732</v>
      </c>
      <c r="I150" s="8" t="n">
        <v>14583</v>
      </c>
      <c r="J150" s="8" t="n">
        <v>4255</v>
      </c>
      <c r="K150" s="9" t="n">
        <f aca="false">J150/I150</f>
        <v>0.291778097785092</v>
      </c>
      <c r="L150" s="10" t="n">
        <v>0.3</v>
      </c>
      <c r="M150" s="6" t="str">
        <f aca="false">IF(K150&gt;L150,"sim","não")</f>
        <v>não</v>
      </c>
      <c r="N150" s="11" t="n">
        <v>-0.49</v>
      </c>
      <c r="O150" s="8" t="n">
        <v>7601</v>
      </c>
      <c r="P150" s="8" t="n">
        <v>1808</v>
      </c>
      <c r="Q150" s="9" t="n">
        <f aca="false">O150/(O150+P150)</f>
        <v>0.807843554044</v>
      </c>
      <c r="R150" s="10" t="n">
        <v>0.852</v>
      </c>
      <c r="S150" s="12" t="n">
        <f aca="false">2*Q150-1</f>
        <v>0.615687108088001</v>
      </c>
      <c r="T150" s="10" t="n">
        <v>0.165</v>
      </c>
      <c r="U150" s="6" t="s">
        <v>77</v>
      </c>
      <c r="V150" s="6" t="s">
        <v>59</v>
      </c>
      <c r="W150" s="6" t="s">
        <v>54</v>
      </c>
      <c r="X150" s="6" t="s">
        <v>441</v>
      </c>
      <c r="Y150" s="8" t="n">
        <v>17131</v>
      </c>
    </row>
    <row r="151" customFormat="false" ht="15" hidden="false" customHeight="false" outlineLevel="0" collapsed="false">
      <c r="A151" s="5" t="n">
        <f aca="false">RANK(G151,$G$2:$G$1311)</f>
        <v>150</v>
      </c>
      <c r="B151" s="6" t="str">
        <f aca="false">IF(G151&gt;=Parâmetros!$B$4,"A",IF(G151&gt;=Parâmetros!$B$5,"B","C"))</f>
        <v>A</v>
      </c>
      <c r="C151" s="6" t="s">
        <v>442</v>
      </c>
      <c r="D151" s="6" t="s">
        <v>123</v>
      </c>
      <c r="E151" s="6" t="s">
        <v>50</v>
      </c>
      <c r="F151" s="6" t="s">
        <v>329</v>
      </c>
      <c r="G151" s="7" t="n">
        <f aca="false">J151*S151</f>
        <v>2617.57649781435</v>
      </c>
      <c r="H151" s="7" t="n">
        <f aca="false">I151*Parâmetros!$B$6/100*S151</f>
        <v>108.551162252507</v>
      </c>
      <c r="I151" s="8" t="n">
        <v>22539</v>
      </c>
      <c r="J151" s="8" t="n">
        <v>5435</v>
      </c>
      <c r="K151" s="9" t="n">
        <f aca="false">J151/I151</f>
        <v>0.241137583743733</v>
      </c>
      <c r="L151" s="10" t="n">
        <v>0.257</v>
      </c>
      <c r="M151" s="6" t="str">
        <f aca="false">IF(K151&gt;L151,"sim","não")</f>
        <v>não</v>
      </c>
      <c r="N151" s="11" t="n">
        <v>1.08</v>
      </c>
      <c r="O151" s="8" t="n">
        <v>11524</v>
      </c>
      <c r="P151" s="8" t="n">
        <v>4032</v>
      </c>
      <c r="Q151" s="9" t="n">
        <f aca="false">O151/(O151+P151)</f>
        <v>0.7408074055027</v>
      </c>
      <c r="R151" s="10" t="n">
        <v>0.763</v>
      </c>
      <c r="S151" s="12" t="n">
        <f aca="false">2*Q151-1</f>
        <v>0.4816148110054</v>
      </c>
      <c r="T151" s="10" t="n">
        <v>0.113</v>
      </c>
      <c r="U151" s="6" t="s">
        <v>52</v>
      </c>
      <c r="V151" s="6" t="s">
        <v>53</v>
      </c>
      <c r="W151" s="6" t="s">
        <v>54</v>
      </c>
      <c r="X151" s="6" t="s">
        <v>443</v>
      </c>
      <c r="Y151" s="8" t="n">
        <v>26300</v>
      </c>
    </row>
    <row r="152" customFormat="false" ht="15" hidden="false" customHeight="false" outlineLevel="0" collapsed="false">
      <c r="A152" s="5" t="n">
        <f aca="false">RANK(G152,$G$2:$G$1311)</f>
        <v>151</v>
      </c>
      <c r="B152" s="6" t="str">
        <f aca="false">IF(G152&gt;=Parâmetros!$B$4,"A",IF(G152&gt;=Parâmetros!$B$5,"B","C"))</f>
        <v>A</v>
      </c>
      <c r="C152" s="6" t="s">
        <v>444</v>
      </c>
      <c r="D152" s="6" t="s">
        <v>445</v>
      </c>
      <c r="E152" s="6" t="s">
        <v>50</v>
      </c>
      <c r="F152" s="6" t="s">
        <v>444</v>
      </c>
      <c r="G152" s="7" t="n">
        <f aca="false">J152*S152</f>
        <v>2589.75400480577</v>
      </c>
      <c r="H152" s="7" t="n">
        <f aca="false">I152*Parâmetros!$B$6/100*S152</f>
        <v>145.401612935523</v>
      </c>
      <c r="I152" s="8" t="n">
        <v>27191</v>
      </c>
      <c r="J152" s="8" t="n">
        <v>4843</v>
      </c>
      <c r="K152" s="9" t="n">
        <f aca="false">J152/I152</f>
        <v>0.178110404177853</v>
      </c>
      <c r="L152" s="10" t="n">
        <v>0.178</v>
      </c>
      <c r="M152" s="6" t="str">
        <f aca="false">IF(K152&gt;L152,"sim","não")</f>
        <v>sim</v>
      </c>
      <c r="N152" s="11" t="n">
        <v>-0.33</v>
      </c>
      <c r="O152" s="8" t="n">
        <v>15329</v>
      </c>
      <c r="P152" s="8" t="n">
        <v>4647</v>
      </c>
      <c r="Q152" s="9" t="n">
        <f aca="false">O152/(O152+P152)</f>
        <v>0.767370845014017</v>
      </c>
      <c r="R152" s="10" t="n">
        <v>0.79</v>
      </c>
      <c r="S152" s="12" t="n">
        <f aca="false">2*Q152-1</f>
        <v>0.534741690028034</v>
      </c>
      <c r="T152" s="10" t="n">
        <v>0.114</v>
      </c>
      <c r="U152" s="6" t="s">
        <v>63</v>
      </c>
      <c r="V152" s="6" t="s">
        <v>59</v>
      </c>
      <c r="W152" s="6" t="s">
        <v>54</v>
      </c>
      <c r="X152" s="6" t="s">
        <v>446</v>
      </c>
      <c r="Y152" s="8" t="n">
        <v>32277</v>
      </c>
    </row>
    <row r="153" customFormat="false" ht="15" hidden="false" customHeight="false" outlineLevel="0" collapsed="false">
      <c r="A153" s="5" t="n">
        <f aca="false">RANK(G153,$G$2:$G$1311)</f>
        <v>152</v>
      </c>
      <c r="B153" s="6" t="str">
        <f aca="false">IF(G153&gt;=Parâmetros!$B$4,"A",IF(G153&gt;=Parâmetros!$B$5,"B","C"))</f>
        <v>A</v>
      </c>
      <c r="C153" s="6" t="s">
        <v>447</v>
      </c>
      <c r="D153" s="6" t="s">
        <v>86</v>
      </c>
      <c r="E153" s="6" t="s">
        <v>50</v>
      </c>
      <c r="F153" s="6" t="s">
        <v>184</v>
      </c>
      <c r="G153" s="7" t="n">
        <f aca="false">J153*S153</f>
        <v>2579.40811071773</v>
      </c>
      <c r="H153" s="7" t="n">
        <f aca="false">I153*Parâmetros!$B$6/100*S153</f>
        <v>124.105809462504</v>
      </c>
      <c r="I153" s="8" t="n">
        <v>21175</v>
      </c>
      <c r="J153" s="8" t="n">
        <v>4401</v>
      </c>
      <c r="K153" s="9" t="n">
        <f aca="false">J153/I153</f>
        <v>0.207839433293979</v>
      </c>
      <c r="L153" s="10" t="n">
        <v>0.291</v>
      </c>
      <c r="M153" s="6" t="str">
        <f aca="false">IF(K153&gt;L153,"sim","não")</f>
        <v>não</v>
      </c>
      <c r="N153" s="11" t="n">
        <v>0.14</v>
      </c>
      <c r="O153" s="8" t="n">
        <v>12320</v>
      </c>
      <c r="P153" s="8" t="n">
        <v>3215</v>
      </c>
      <c r="Q153" s="9" t="n">
        <f aca="false">O153/(O153+P153)</f>
        <v>0.793047956227873</v>
      </c>
      <c r="R153" s="10" t="n">
        <v>0.828</v>
      </c>
      <c r="S153" s="12" t="n">
        <f aca="false">2*Q153-1</f>
        <v>0.586095912455745</v>
      </c>
      <c r="T153" s="10" t="n">
        <v>0.1</v>
      </c>
      <c r="U153" s="6" t="s">
        <v>58</v>
      </c>
      <c r="V153" s="6" t="s">
        <v>59</v>
      </c>
      <c r="W153" s="6" t="s">
        <v>54</v>
      </c>
      <c r="X153" s="6" t="s">
        <v>448</v>
      </c>
      <c r="Y153" s="8" t="n">
        <v>23957</v>
      </c>
    </row>
    <row r="154" customFormat="false" ht="15" hidden="false" customHeight="false" outlineLevel="0" collapsed="false">
      <c r="A154" s="5" t="n">
        <f aca="false">RANK(G154,$G$2:$G$1311)</f>
        <v>153</v>
      </c>
      <c r="B154" s="6" t="str">
        <f aca="false">IF(G154&gt;=Parâmetros!$B$4,"A",IF(G154&gt;=Parâmetros!$B$5,"B","C"))</f>
        <v>A</v>
      </c>
      <c r="C154" s="6" t="s">
        <v>449</v>
      </c>
      <c r="D154" s="6" t="s">
        <v>75</v>
      </c>
      <c r="E154" s="6" t="s">
        <v>50</v>
      </c>
      <c r="F154" s="6" t="s">
        <v>283</v>
      </c>
      <c r="G154" s="7" t="n">
        <f aca="false">J154*S154</f>
        <v>2579.1829787234</v>
      </c>
      <c r="H154" s="7" t="n">
        <f aca="false">I154*Parâmetros!$B$6/100*S154</f>
        <v>115.055106382979</v>
      </c>
      <c r="I154" s="8" t="n">
        <v>17005</v>
      </c>
      <c r="J154" s="8" t="n">
        <v>3812</v>
      </c>
      <c r="K154" s="9" t="n">
        <f aca="false">J154/I154</f>
        <v>0.224169361952367</v>
      </c>
      <c r="L154" s="10" t="n">
        <v>0.235</v>
      </c>
      <c r="M154" s="6" t="str">
        <f aca="false">IF(K154&gt;L154,"sim","não")</f>
        <v>não</v>
      </c>
      <c r="N154" s="11" t="n">
        <v>-0.74</v>
      </c>
      <c r="O154" s="8" t="n">
        <v>10047</v>
      </c>
      <c r="P154" s="8" t="n">
        <v>1938</v>
      </c>
      <c r="Q154" s="9" t="n">
        <f aca="false">O154/(O154+P154)</f>
        <v>0.838297872340426</v>
      </c>
      <c r="R154" s="10" t="n">
        <v>0.877</v>
      </c>
      <c r="S154" s="12" t="n">
        <f aca="false">2*Q154-1</f>
        <v>0.676595744680851</v>
      </c>
      <c r="T154" s="10" t="n">
        <v>0.141</v>
      </c>
      <c r="U154" s="6" t="s">
        <v>96</v>
      </c>
      <c r="V154" s="6" t="s">
        <v>72</v>
      </c>
      <c r="W154" s="6" t="s">
        <v>54</v>
      </c>
      <c r="X154" s="6" t="s">
        <v>450</v>
      </c>
      <c r="Y154" s="8" t="n">
        <v>19381</v>
      </c>
    </row>
    <row r="155" customFormat="false" ht="15" hidden="false" customHeight="false" outlineLevel="0" collapsed="false">
      <c r="A155" s="5" t="n">
        <f aca="false">RANK(G155,$G$2:$G$1311)</f>
        <v>154</v>
      </c>
      <c r="B155" s="6" t="str">
        <f aca="false">IF(G155&gt;=Parâmetros!$B$4,"A",IF(G155&gt;=Parâmetros!$B$5,"B","C"))</f>
        <v>A</v>
      </c>
      <c r="C155" s="6" t="s">
        <v>451</v>
      </c>
      <c r="D155" s="6" t="s">
        <v>177</v>
      </c>
      <c r="E155" s="6" t="s">
        <v>50</v>
      </c>
      <c r="F155" s="6" t="s">
        <v>451</v>
      </c>
      <c r="G155" s="7" t="n">
        <f aca="false">J155*S155</f>
        <v>2577.8966977138</v>
      </c>
      <c r="H155" s="7" t="n">
        <f aca="false">I155*Parâmetros!$B$6/100*S155</f>
        <v>128.735417442845</v>
      </c>
      <c r="I155" s="8" t="n">
        <v>33109</v>
      </c>
      <c r="J155" s="8" t="n">
        <v>6630</v>
      </c>
      <c r="K155" s="9" t="n">
        <f aca="false">J155/I155</f>
        <v>0.200247666797548</v>
      </c>
      <c r="L155" s="10" t="n">
        <v>0.217</v>
      </c>
      <c r="M155" s="6" t="str">
        <f aca="false">IF(K155&gt;L155,"sim","não")</f>
        <v>não</v>
      </c>
      <c r="N155" s="11" t="n">
        <v>0.93</v>
      </c>
      <c r="O155" s="8" t="n">
        <v>16402</v>
      </c>
      <c r="P155" s="8" t="n">
        <v>7218</v>
      </c>
      <c r="Q155" s="9" t="n">
        <f aca="false">O155/(O155+P155)</f>
        <v>0.694411515664691</v>
      </c>
      <c r="R155" s="10" t="n">
        <v>0.739</v>
      </c>
      <c r="S155" s="12" t="n">
        <f aca="false">2*Q155-1</f>
        <v>0.388823031329382</v>
      </c>
      <c r="T155" s="10" t="n">
        <v>0.087</v>
      </c>
      <c r="U155" s="6" t="s">
        <v>96</v>
      </c>
      <c r="V155" s="6" t="s">
        <v>72</v>
      </c>
      <c r="W155" s="6" t="s">
        <v>54</v>
      </c>
      <c r="X155" s="6" t="s">
        <v>452</v>
      </c>
      <c r="Y155" s="8" t="n">
        <v>46220</v>
      </c>
    </row>
    <row r="156" customFormat="false" ht="15" hidden="false" customHeight="false" outlineLevel="0" collapsed="false">
      <c r="A156" s="5" t="n">
        <f aca="false">RANK(G156,$G$2:$G$1311)</f>
        <v>155</v>
      </c>
      <c r="B156" s="6" t="str">
        <f aca="false">IF(G156&gt;=Parâmetros!$B$4,"A",IF(G156&gt;=Parâmetros!$B$5,"B","C"))</f>
        <v>A</v>
      </c>
      <c r="C156" s="6" t="s">
        <v>453</v>
      </c>
      <c r="D156" s="6" t="s">
        <v>66</v>
      </c>
      <c r="E156" s="6" t="s">
        <v>50</v>
      </c>
      <c r="F156" s="6" t="s">
        <v>99</v>
      </c>
      <c r="G156" s="7" t="n">
        <f aca="false">J156*S156</f>
        <v>2572.96789824349</v>
      </c>
      <c r="H156" s="7" t="n">
        <f aca="false">I156*Parâmetros!$B$6/100*S156</f>
        <v>113.856238643247</v>
      </c>
      <c r="I156" s="8" t="n">
        <v>16541</v>
      </c>
      <c r="J156" s="8" t="n">
        <v>3738</v>
      </c>
      <c r="K156" s="9" t="n">
        <f aca="false">J156/I156</f>
        <v>0.225983918747355</v>
      </c>
      <c r="L156" s="10" t="n">
        <v>0.225</v>
      </c>
      <c r="M156" s="6" t="str">
        <f aca="false">IF(K156&gt;L156,"sim","não")</f>
        <v>sim</v>
      </c>
      <c r="N156" s="11" t="n">
        <v>-1.29</v>
      </c>
      <c r="O156" s="8" t="n">
        <v>9756</v>
      </c>
      <c r="P156" s="8" t="n">
        <v>1801</v>
      </c>
      <c r="Q156" s="9" t="n">
        <f aca="false">O156/(O156+P156)</f>
        <v>0.844163710305443</v>
      </c>
      <c r="R156" s="10" t="n">
        <v>0.869</v>
      </c>
      <c r="S156" s="12" t="n">
        <f aca="false">2*Q156-1</f>
        <v>0.688327420610885</v>
      </c>
      <c r="T156" s="10" t="n">
        <v>0.123</v>
      </c>
      <c r="U156" s="6" t="s">
        <v>63</v>
      </c>
      <c r="V156" s="6" t="s">
        <v>59</v>
      </c>
      <c r="W156" s="6" t="s">
        <v>54</v>
      </c>
      <c r="X156" s="6" t="s">
        <v>454</v>
      </c>
      <c r="Y156" s="8" t="n">
        <v>20347</v>
      </c>
    </row>
    <row r="157" customFormat="false" ht="15" hidden="false" customHeight="false" outlineLevel="0" collapsed="false">
      <c r="A157" s="5" t="n">
        <f aca="false">RANK(G157,$G$2:$G$1311)</f>
        <v>156</v>
      </c>
      <c r="B157" s="6" t="str">
        <f aca="false">IF(G157&gt;=Parâmetros!$B$4,"A",IF(G157&gt;=Parâmetros!$B$5,"B","C"))</f>
        <v>A</v>
      </c>
      <c r="C157" s="6" t="s">
        <v>455</v>
      </c>
      <c r="D157" s="6" t="s">
        <v>86</v>
      </c>
      <c r="E157" s="6" t="s">
        <v>50</v>
      </c>
      <c r="F157" s="6" t="s">
        <v>87</v>
      </c>
      <c r="G157" s="7" t="n">
        <f aca="false">J157*S157</f>
        <v>2572.23258172739</v>
      </c>
      <c r="H157" s="7" t="n">
        <f aca="false">I157*Parâmetros!$B$6/100*S157</f>
        <v>108.506350940158</v>
      </c>
      <c r="I157" s="8" t="n">
        <v>18506</v>
      </c>
      <c r="J157" s="8" t="n">
        <v>4387</v>
      </c>
      <c r="K157" s="9" t="n">
        <f aca="false">J157/I157</f>
        <v>0.237058251377932</v>
      </c>
      <c r="L157" s="10" t="n">
        <v>0.296</v>
      </c>
      <c r="M157" s="6" t="str">
        <f aca="false">IF(K157&gt;L157,"sim","não")</f>
        <v>não</v>
      </c>
      <c r="N157" s="11" t="n">
        <v>-0.07</v>
      </c>
      <c r="O157" s="8" t="n">
        <v>10166</v>
      </c>
      <c r="P157" s="8" t="n">
        <v>2651</v>
      </c>
      <c r="Q157" s="9" t="n">
        <f aca="false">O157/(O157+P157)</f>
        <v>0.79316532729968</v>
      </c>
      <c r="R157" s="10" t="n">
        <v>0.846</v>
      </c>
      <c r="S157" s="12" t="n">
        <f aca="false">2*Q157-1</f>
        <v>0.58633065459936</v>
      </c>
      <c r="T157" s="10" t="n">
        <v>0.075</v>
      </c>
      <c r="U157" s="6" t="s">
        <v>301</v>
      </c>
      <c r="V157" s="6" t="s">
        <v>53</v>
      </c>
      <c r="W157" s="6" t="s">
        <v>54</v>
      </c>
      <c r="X157" s="6" t="s">
        <v>456</v>
      </c>
      <c r="Y157" s="8" t="n">
        <v>23286</v>
      </c>
    </row>
    <row r="158" customFormat="false" ht="15" hidden="false" customHeight="false" outlineLevel="0" collapsed="false">
      <c r="A158" s="5" t="n">
        <f aca="false">RANK(G158,$G$2:$G$1311)</f>
        <v>157</v>
      </c>
      <c r="B158" s="6" t="str">
        <f aca="false">IF(G158&gt;=Parâmetros!$B$4,"A",IF(G158&gt;=Parâmetros!$B$5,"B","C"))</f>
        <v>A</v>
      </c>
      <c r="C158" s="6" t="s">
        <v>457</v>
      </c>
      <c r="D158" s="6" t="s">
        <v>66</v>
      </c>
      <c r="E158" s="6" t="s">
        <v>50</v>
      </c>
      <c r="F158" s="6" t="s">
        <v>277</v>
      </c>
      <c r="G158" s="7" t="n">
        <f aca="false">J158*S158</f>
        <v>2569.90683746465</v>
      </c>
      <c r="H158" s="7" t="n">
        <f aca="false">I158*Parâmetros!$B$6/100*S158</f>
        <v>115.549966727666</v>
      </c>
      <c r="I158" s="8" t="n">
        <v>16879</v>
      </c>
      <c r="J158" s="8" t="n">
        <v>3754</v>
      </c>
      <c r="K158" s="9" t="n">
        <f aca="false">J158/I158</f>
        <v>0.222406540671841</v>
      </c>
      <c r="L158" s="10" t="n">
        <v>0.228</v>
      </c>
      <c r="M158" s="6" t="str">
        <f aca="false">IF(K158&gt;L158,"sim","não")</f>
        <v>não</v>
      </c>
      <c r="N158" s="11" t="n">
        <v>-0.97</v>
      </c>
      <c r="O158" s="8" t="n">
        <v>10126</v>
      </c>
      <c r="P158" s="8" t="n">
        <v>1896</v>
      </c>
      <c r="Q158" s="9" t="n">
        <f aca="false">O158/(O158+P158)</f>
        <v>0.842289136582931</v>
      </c>
      <c r="R158" s="10" t="n">
        <v>0.869</v>
      </c>
      <c r="S158" s="12" t="n">
        <f aca="false">2*Q158-1</f>
        <v>0.684578273165863</v>
      </c>
      <c r="T158" s="10" t="n">
        <v>0.11</v>
      </c>
      <c r="U158" s="6" t="s">
        <v>63</v>
      </c>
      <c r="V158" s="6" t="s">
        <v>59</v>
      </c>
      <c r="W158" s="6" t="s">
        <v>54</v>
      </c>
      <c r="X158" s="6" t="s">
        <v>458</v>
      </c>
      <c r="Y158" s="8" t="n">
        <v>18644</v>
      </c>
    </row>
    <row r="159" customFormat="false" ht="15" hidden="false" customHeight="false" outlineLevel="0" collapsed="false">
      <c r="A159" s="5" t="n">
        <f aca="false">RANK(G159,$G$2:$G$1311)</f>
        <v>158</v>
      </c>
      <c r="B159" s="6" t="str">
        <f aca="false">IF(G159&gt;=Parâmetros!$B$4,"A",IF(G159&gt;=Parâmetros!$B$5,"B","C"))</f>
        <v>A</v>
      </c>
      <c r="C159" s="6" t="s">
        <v>459</v>
      </c>
      <c r="D159" s="6" t="s">
        <v>66</v>
      </c>
      <c r="E159" s="6" t="s">
        <v>50</v>
      </c>
      <c r="F159" s="6" t="s">
        <v>460</v>
      </c>
      <c r="G159" s="7" t="n">
        <f aca="false">J159*S159</f>
        <v>2554.11668554782</v>
      </c>
      <c r="H159" s="7" t="n">
        <f aca="false">I159*Parâmetros!$B$6/100*S159</f>
        <v>120.211218643794</v>
      </c>
      <c r="I159" s="8" t="n">
        <v>25872</v>
      </c>
      <c r="J159" s="8" t="n">
        <v>5497</v>
      </c>
      <c r="K159" s="9" t="n">
        <f aca="false">J159/I159</f>
        <v>0.212469078540507</v>
      </c>
      <c r="L159" s="10" t="n">
        <v>0.23</v>
      </c>
      <c r="M159" s="6" t="str">
        <f aca="false">IF(K159&gt;L159,"sim","não")</f>
        <v>não</v>
      </c>
      <c r="N159" s="11" t="n">
        <v>-0.14</v>
      </c>
      <c r="O159" s="8" t="n">
        <v>13575</v>
      </c>
      <c r="P159" s="8" t="n">
        <v>4962</v>
      </c>
      <c r="Q159" s="9" t="n">
        <f aca="false">O159/(O159+P159)</f>
        <v>0.732319145492798</v>
      </c>
      <c r="R159" s="10" t="n">
        <v>0.732</v>
      </c>
      <c r="S159" s="12" t="n">
        <f aca="false">2*Q159-1</f>
        <v>0.464638290985596</v>
      </c>
      <c r="T159" s="10" t="n">
        <v>0.093</v>
      </c>
      <c r="U159" s="6" t="s">
        <v>102</v>
      </c>
      <c r="V159" s="6" t="s">
        <v>72</v>
      </c>
      <c r="W159" s="6" t="s">
        <v>54</v>
      </c>
      <c r="X159" s="6" t="s">
        <v>461</v>
      </c>
      <c r="Y159" s="8" t="n">
        <v>32156</v>
      </c>
    </row>
    <row r="160" customFormat="false" ht="15" hidden="false" customHeight="false" outlineLevel="0" collapsed="false">
      <c r="A160" s="5" t="n">
        <f aca="false">RANK(G160,$G$2:$G$1311)</f>
        <v>159</v>
      </c>
      <c r="B160" s="6" t="str">
        <f aca="false">IF(G160&gt;=Parâmetros!$B$4,"A",IF(G160&gt;=Parâmetros!$B$5,"B","C"))</f>
        <v>A</v>
      </c>
      <c r="C160" s="6" t="s">
        <v>462</v>
      </c>
      <c r="D160" s="6" t="s">
        <v>49</v>
      </c>
      <c r="E160" s="6" t="s">
        <v>50</v>
      </c>
      <c r="F160" s="6" t="s">
        <v>463</v>
      </c>
      <c r="G160" s="7" t="n">
        <f aca="false">J160*S160</f>
        <v>2549.30821681934</v>
      </c>
      <c r="H160" s="7" t="n">
        <f aca="false">I160*Parâmetros!$B$6/100*S160</f>
        <v>111.882668916592</v>
      </c>
      <c r="I160" s="8" t="n">
        <v>20513</v>
      </c>
      <c r="J160" s="8" t="n">
        <v>4674</v>
      </c>
      <c r="K160" s="9" t="n">
        <f aca="false">J160/I160</f>
        <v>0.22785550626432</v>
      </c>
      <c r="L160" s="10" t="n">
        <v>0.328</v>
      </c>
      <c r="M160" s="6" t="str">
        <f aca="false">IF(K160&gt;L160,"sim","não")</f>
        <v>não</v>
      </c>
      <c r="N160" s="11" t="n">
        <v>-0.5</v>
      </c>
      <c r="O160" s="8" t="n">
        <v>11219</v>
      </c>
      <c r="P160" s="8" t="n">
        <v>3300</v>
      </c>
      <c r="Q160" s="9" t="n">
        <f aca="false">O160/(O160+P160)</f>
        <v>0.772711619257525</v>
      </c>
      <c r="R160" s="10" t="n">
        <v>0.816</v>
      </c>
      <c r="S160" s="12" t="n">
        <f aca="false">2*Q160-1</f>
        <v>0.545423238515049</v>
      </c>
      <c r="T160" s="10" t="n">
        <v>0.106</v>
      </c>
      <c r="U160" s="6" t="s">
        <v>71</v>
      </c>
      <c r="V160" s="6" t="s">
        <v>72</v>
      </c>
      <c r="W160" s="6" t="s">
        <v>54</v>
      </c>
      <c r="X160" s="6" t="s">
        <v>464</v>
      </c>
      <c r="Y160" s="8" t="n">
        <v>24607</v>
      </c>
    </row>
    <row r="161" customFormat="false" ht="15" hidden="false" customHeight="false" outlineLevel="0" collapsed="false">
      <c r="A161" s="5" t="n">
        <f aca="false">RANK(G161,$G$2:$G$1311)</f>
        <v>160</v>
      </c>
      <c r="B161" s="6" t="str">
        <f aca="false">IF(G161&gt;=Parâmetros!$B$4,"A",IF(G161&gt;=Parâmetros!$B$5,"B","C"))</f>
        <v>A</v>
      </c>
      <c r="C161" s="6" t="s">
        <v>465</v>
      </c>
      <c r="D161" s="6" t="s">
        <v>177</v>
      </c>
      <c r="E161" s="6" t="s">
        <v>50</v>
      </c>
      <c r="F161" s="6" t="s">
        <v>178</v>
      </c>
      <c r="G161" s="7" t="n">
        <f aca="false">J161*S161</f>
        <v>2541.45783508371</v>
      </c>
      <c r="H161" s="7" t="n">
        <f aca="false">I161*Parâmetros!$B$6/100*S161</f>
        <v>94.4034886139129</v>
      </c>
      <c r="I161" s="8" t="n">
        <v>14561</v>
      </c>
      <c r="J161" s="8" t="n">
        <v>3920</v>
      </c>
      <c r="K161" s="9" t="n">
        <f aca="false">J161/I161</f>
        <v>0.269212279376416</v>
      </c>
      <c r="L161" s="10" t="n">
        <v>0.287</v>
      </c>
      <c r="M161" s="6" t="str">
        <f aca="false">IF(K161&gt;L161,"sim","não")</f>
        <v>não</v>
      </c>
      <c r="N161" s="11" t="n">
        <v>0.74</v>
      </c>
      <c r="O161" s="8" t="n">
        <v>7926</v>
      </c>
      <c r="P161" s="8" t="n">
        <v>1691</v>
      </c>
      <c r="Q161" s="9" t="n">
        <f aca="false">O161/(O161+P161)</f>
        <v>0.824165540189248</v>
      </c>
      <c r="R161" s="10" t="n">
        <v>0.839</v>
      </c>
      <c r="S161" s="12" t="n">
        <f aca="false">2*Q161-1</f>
        <v>0.648331080378497</v>
      </c>
      <c r="T161" s="10" t="n">
        <v>0.095</v>
      </c>
      <c r="U161" s="6" t="s">
        <v>52</v>
      </c>
      <c r="V161" s="6" t="s">
        <v>53</v>
      </c>
      <c r="W161" s="6" t="s">
        <v>54</v>
      </c>
      <c r="X161" s="6" t="s">
        <v>466</v>
      </c>
      <c r="Y161" s="8" t="n">
        <v>15167</v>
      </c>
    </row>
    <row r="162" customFormat="false" ht="15" hidden="false" customHeight="false" outlineLevel="0" collapsed="false">
      <c r="A162" s="5" t="n">
        <f aca="false">RANK(G162,$G$2:$G$1311)</f>
        <v>161</v>
      </c>
      <c r="B162" s="6" t="str">
        <f aca="false">IF(G162&gt;=Parâmetros!$B$4,"A",IF(G162&gt;=Parâmetros!$B$5,"B","C"))</f>
        <v>A</v>
      </c>
      <c r="C162" s="6" t="s">
        <v>467</v>
      </c>
      <c r="D162" s="6" t="s">
        <v>49</v>
      </c>
      <c r="E162" s="6" t="s">
        <v>50</v>
      </c>
      <c r="F162" s="6" t="s">
        <v>468</v>
      </c>
      <c r="G162" s="7" t="n">
        <f aca="false">J162*S162</f>
        <v>2540.78167808219</v>
      </c>
      <c r="H162" s="7" t="n">
        <f aca="false">I162*Parâmetros!$B$6/100*S162</f>
        <v>123.870211900685</v>
      </c>
      <c r="I162" s="8" t="n">
        <v>26151</v>
      </c>
      <c r="J162" s="8" t="n">
        <v>5364</v>
      </c>
      <c r="K162" s="9" t="n">
        <f aca="false">J162/I162</f>
        <v>0.205116439141907</v>
      </c>
      <c r="L162" s="10" t="n">
        <v>0.217</v>
      </c>
      <c r="M162" s="6" t="str">
        <f aca="false">IF(K162&gt;L162,"sim","não")</f>
        <v>não</v>
      </c>
      <c r="N162" s="11" t="n">
        <v>0.32</v>
      </c>
      <c r="O162" s="8" t="n">
        <v>13770</v>
      </c>
      <c r="P162" s="8" t="n">
        <v>4918</v>
      </c>
      <c r="Q162" s="9" t="n">
        <f aca="false">O162/(O162+P162)</f>
        <v>0.73683647260274</v>
      </c>
      <c r="R162" s="10" t="n">
        <v>0.786</v>
      </c>
      <c r="S162" s="12" t="n">
        <f aca="false">2*Q162-1</f>
        <v>0.47367294520548</v>
      </c>
      <c r="T162" s="10" t="n">
        <v>0.091</v>
      </c>
      <c r="U162" s="6" t="s">
        <v>58</v>
      </c>
      <c r="V162" s="6" t="s">
        <v>59</v>
      </c>
      <c r="W162" s="6" t="s">
        <v>54</v>
      </c>
      <c r="X162" s="6" t="s">
        <v>469</v>
      </c>
      <c r="Y162" s="8" t="n">
        <v>33594</v>
      </c>
    </row>
    <row r="163" customFormat="false" ht="15" hidden="false" customHeight="false" outlineLevel="0" collapsed="false">
      <c r="A163" s="5" t="n">
        <f aca="false">RANK(G163,$G$2:$G$1311)</f>
        <v>162</v>
      </c>
      <c r="B163" s="6" t="str">
        <f aca="false">IF(G163&gt;=Parâmetros!$B$4,"A",IF(G163&gt;=Parâmetros!$B$5,"B","C"))</f>
        <v>A</v>
      </c>
      <c r="C163" s="6" t="s">
        <v>470</v>
      </c>
      <c r="D163" s="6" t="s">
        <v>86</v>
      </c>
      <c r="E163" s="6" t="s">
        <v>50</v>
      </c>
      <c r="F163" s="6" t="s">
        <v>92</v>
      </c>
      <c r="G163" s="7" t="n">
        <f aca="false">J163*S163</f>
        <v>2538.85685210312</v>
      </c>
      <c r="H163" s="7" t="n">
        <f aca="false">I163*Parâmetros!$B$6/100*S163</f>
        <v>112.207598371777</v>
      </c>
      <c r="I163" s="8" t="n">
        <v>16136</v>
      </c>
      <c r="J163" s="8" t="n">
        <v>3651</v>
      </c>
      <c r="K163" s="9" t="n">
        <f aca="false">J163/I163</f>
        <v>0.22626425384234</v>
      </c>
      <c r="L163" s="10" t="n">
        <v>0.23</v>
      </c>
      <c r="M163" s="6" t="str">
        <f aca="false">IF(K163&gt;L163,"sim","não")</f>
        <v>não</v>
      </c>
      <c r="N163" s="11" t="n">
        <v>3.33</v>
      </c>
      <c r="O163" s="8" t="n">
        <v>9996</v>
      </c>
      <c r="P163" s="8" t="n">
        <v>1796</v>
      </c>
      <c r="Q163" s="9" t="n">
        <f aca="false">O163/(O163+P163)</f>
        <v>0.847693351424695</v>
      </c>
      <c r="R163" s="10" t="n">
        <v>0.878</v>
      </c>
      <c r="S163" s="12" t="n">
        <f aca="false">2*Q163-1</f>
        <v>0.695386702849389</v>
      </c>
      <c r="T163" s="10" t="n">
        <v>0.079</v>
      </c>
      <c r="U163" s="6" t="s">
        <v>83</v>
      </c>
      <c r="V163" s="6" t="s">
        <v>53</v>
      </c>
      <c r="W163" s="6" t="s">
        <v>54</v>
      </c>
      <c r="X163" s="6" t="s">
        <v>471</v>
      </c>
      <c r="Y163" s="8" t="n">
        <v>16412</v>
      </c>
    </row>
    <row r="164" customFormat="false" ht="15" hidden="false" customHeight="false" outlineLevel="0" collapsed="false">
      <c r="A164" s="5" t="n">
        <f aca="false">RANK(G164,$G$2:$G$1311)</f>
        <v>163</v>
      </c>
      <c r="B164" s="6" t="str">
        <f aca="false">IF(G164&gt;=Parâmetros!$B$4,"A",IF(G164&gt;=Parâmetros!$B$5,"B","C"))</f>
        <v>A</v>
      </c>
      <c r="C164" s="6" t="s">
        <v>472</v>
      </c>
      <c r="D164" s="6" t="s">
        <v>208</v>
      </c>
      <c r="E164" s="6" t="s">
        <v>209</v>
      </c>
      <c r="F164" s="6" t="s">
        <v>473</v>
      </c>
      <c r="G164" s="7" t="n">
        <f aca="false">J164*S164</f>
        <v>2538.11339449541</v>
      </c>
      <c r="H164" s="7" t="n">
        <f aca="false">I164*Parâmetros!$B$6/100*S164</f>
        <v>88.392576146789</v>
      </c>
      <c r="I164" s="8" t="n">
        <v>20927</v>
      </c>
      <c r="J164" s="8" t="n">
        <v>6009</v>
      </c>
      <c r="K164" s="9" t="n">
        <f aca="false">J164/I164</f>
        <v>0.287141014001051</v>
      </c>
      <c r="L164" s="10" t="n">
        <v>0.347</v>
      </c>
      <c r="M164" s="6" t="str">
        <f aca="false">IF(K164&gt;L164,"sim","não")</f>
        <v>não</v>
      </c>
      <c r="N164" s="11" t="n">
        <v>-2.92</v>
      </c>
      <c r="O164" s="8" t="n">
        <v>9690</v>
      </c>
      <c r="P164" s="8" t="n">
        <v>3935</v>
      </c>
      <c r="Q164" s="9" t="n">
        <f aca="false">O164/(O164+P164)</f>
        <v>0.711192660550459</v>
      </c>
      <c r="R164" s="10" t="n">
        <v>0.789</v>
      </c>
      <c r="S164" s="12" t="n">
        <f aca="false">2*Q164-1</f>
        <v>0.422385321100917</v>
      </c>
      <c r="T164" s="10" t="n">
        <v>0.06</v>
      </c>
      <c r="U164" s="6" t="s">
        <v>96</v>
      </c>
      <c r="V164" s="6" t="s">
        <v>72</v>
      </c>
      <c r="W164" s="6" t="s">
        <v>211</v>
      </c>
      <c r="X164" s="6" t="s">
        <v>474</v>
      </c>
      <c r="Y164" s="8" t="n">
        <v>28742</v>
      </c>
    </row>
    <row r="165" customFormat="false" ht="15" hidden="false" customHeight="false" outlineLevel="0" collapsed="false">
      <c r="A165" s="5" t="n">
        <f aca="false">RANK(G165,$G$2:$G$1311)</f>
        <v>164</v>
      </c>
      <c r="B165" s="6" t="str">
        <f aca="false">IF(G165&gt;=Parâmetros!$B$4,"A",IF(G165&gt;=Parâmetros!$B$5,"B","C"))</f>
        <v>A</v>
      </c>
      <c r="C165" s="6" t="s">
        <v>475</v>
      </c>
      <c r="D165" s="6" t="s">
        <v>66</v>
      </c>
      <c r="E165" s="6" t="s">
        <v>50</v>
      </c>
      <c r="F165" s="6" t="s">
        <v>476</v>
      </c>
      <c r="G165" s="7" t="n">
        <f aca="false">J165*S165</f>
        <v>2537.56096715057</v>
      </c>
      <c r="H165" s="7" t="n">
        <f aca="false">I165*Parâmetros!$B$6/100*S165</f>
        <v>117.302659168607</v>
      </c>
      <c r="I165" s="8" t="n">
        <v>28323</v>
      </c>
      <c r="J165" s="8" t="n">
        <v>6127</v>
      </c>
      <c r="K165" s="9" t="n">
        <f aca="false">J165/I165</f>
        <v>0.216325954171521</v>
      </c>
      <c r="L165" s="10" t="n">
        <v>0.206</v>
      </c>
      <c r="M165" s="6" t="str">
        <f aca="false">IF(K165&gt;L165,"sim","não")</f>
        <v>sim</v>
      </c>
      <c r="N165" s="11" t="n">
        <v>-0.06</v>
      </c>
      <c r="O165" s="8" t="n">
        <v>14271</v>
      </c>
      <c r="P165" s="8" t="n">
        <v>5912</v>
      </c>
      <c r="Q165" s="9" t="n">
        <f aca="false">O165/(O165+P165)</f>
        <v>0.707080216023386</v>
      </c>
      <c r="R165" s="10" t="n">
        <v>0.696</v>
      </c>
      <c r="S165" s="12" t="n">
        <f aca="false">2*Q165-1</f>
        <v>0.414160432046772</v>
      </c>
      <c r="T165" s="10" t="n">
        <v>0.097</v>
      </c>
      <c r="U165" s="6" t="s">
        <v>63</v>
      </c>
      <c r="V165" s="6" t="s">
        <v>59</v>
      </c>
      <c r="W165" s="6" t="s">
        <v>54</v>
      </c>
      <c r="X165" s="6" t="s">
        <v>477</v>
      </c>
      <c r="Y165" s="8" t="n">
        <v>33507</v>
      </c>
    </row>
    <row r="166" customFormat="false" ht="15" hidden="false" customHeight="false" outlineLevel="0" collapsed="false">
      <c r="A166" s="5" t="n">
        <f aca="false">RANK(G166,$G$2:$G$1311)</f>
        <v>165</v>
      </c>
      <c r="B166" s="6" t="str">
        <f aca="false">IF(G166&gt;=Parâmetros!$B$4,"A",IF(G166&gt;=Parâmetros!$B$5,"B","C"))</f>
        <v>A</v>
      </c>
      <c r="C166" s="6" t="s">
        <v>478</v>
      </c>
      <c r="D166" s="6" t="s">
        <v>223</v>
      </c>
      <c r="E166" s="6" t="s">
        <v>209</v>
      </c>
      <c r="F166" s="6" t="s">
        <v>316</v>
      </c>
      <c r="G166" s="7" t="n">
        <f aca="false">J166*S166</f>
        <v>2535.34476279944</v>
      </c>
      <c r="H166" s="7" t="n">
        <f aca="false">I166*Parâmetros!$B$6/100*S166</f>
        <v>123.569553781118</v>
      </c>
      <c r="I166" s="8" t="n">
        <v>23302</v>
      </c>
      <c r="J166" s="8" t="n">
        <v>4781</v>
      </c>
      <c r="K166" s="9" t="n">
        <f aca="false">J166/I166</f>
        <v>0.205175521414471</v>
      </c>
      <c r="L166" s="10" t="n">
        <v>0.198</v>
      </c>
      <c r="M166" s="6" t="str">
        <f aca="false">IF(K166&gt;L166,"sim","não")</f>
        <v>sim</v>
      </c>
      <c r="N166" s="11" t="n">
        <v>3.61</v>
      </c>
      <c r="O166" s="8" t="n">
        <v>13032</v>
      </c>
      <c r="P166" s="8" t="n">
        <v>4000</v>
      </c>
      <c r="Q166" s="9" t="n">
        <f aca="false">O166/(O166+P166)</f>
        <v>0.765147956787224</v>
      </c>
      <c r="R166" s="10" t="n">
        <v>0.745</v>
      </c>
      <c r="S166" s="12" t="n">
        <f aca="false">2*Q166-1</f>
        <v>0.530295913574448</v>
      </c>
      <c r="T166" s="10" t="n">
        <v>0.073</v>
      </c>
      <c r="U166" s="6" t="s">
        <v>83</v>
      </c>
      <c r="V166" s="6" t="s">
        <v>53</v>
      </c>
      <c r="W166" s="6" t="s">
        <v>54</v>
      </c>
      <c r="X166" s="6" t="s">
        <v>479</v>
      </c>
      <c r="Y166" s="8" t="n">
        <v>24984</v>
      </c>
    </row>
    <row r="167" customFormat="false" ht="15" hidden="false" customHeight="false" outlineLevel="0" collapsed="false">
      <c r="A167" s="5" t="n">
        <f aca="false">RANK(G167,$G$2:$G$1311)</f>
        <v>166</v>
      </c>
      <c r="B167" s="6" t="str">
        <f aca="false">IF(G167&gt;=Parâmetros!$B$4,"A",IF(G167&gt;=Parâmetros!$B$5,"B","C"))</f>
        <v>A</v>
      </c>
      <c r="C167" s="6" t="s">
        <v>480</v>
      </c>
      <c r="D167" s="6" t="s">
        <v>445</v>
      </c>
      <c r="E167" s="6" t="s">
        <v>50</v>
      </c>
      <c r="F167" s="6" t="s">
        <v>481</v>
      </c>
      <c r="G167" s="7" t="n">
        <f aca="false">J167*S167</f>
        <v>2534.31977455597</v>
      </c>
      <c r="H167" s="7" t="n">
        <f aca="false">I167*Parâmetros!$B$6/100*S167</f>
        <v>152.645950165004</v>
      </c>
      <c r="I167" s="8" t="n">
        <v>36681</v>
      </c>
      <c r="J167" s="8" t="n">
        <v>6090</v>
      </c>
      <c r="K167" s="9" t="n">
        <f aca="false">J167/I167</f>
        <v>0.166026008015049</v>
      </c>
      <c r="L167" s="10" t="n">
        <v>0.163</v>
      </c>
      <c r="M167" s="6" t="str">
        <f aca="false">IF(K167&gt;L167,"sim","não")</f>
        <v>sim</v>
      </c>
      <c r="N167" s="11" t="n">
        <v>-1.26</v>
      </c>
      <c r="O167" s="8" t="n">
        <v>19096</v>
      </c>
      <c r="P167" s="8" t="n">
        <v>7873</v>
      </c>
      <c r="Q167" s="9" t="n">
        <f aca="false">O167/(O167+P167)</f>
        <v>0.708072231080129</v>
      </c>
      <c r="R167" s="10" t="n">
        <v>0.722</v>
      </c>
      <c r="S167" s="12" t="n">
        <f aca="false">2*Q167-1</f>
        <v>0.416144462160258</v>
      </c>
      <c r="T167" s="10" t="n">
        <v>0.107</v>
      </c>
      <c r="U167" s="6" t="s">
        <v>68</v>
      </c>
      <c r="V167" s="6" t="s">
        <v>53</v>
      </c>
      <c r="W167" s="6" t="s">
        <v>54</v>
      </c>
      <c r="X167" s="6" t="s">
        <v>482</v>
      </c>
      <c r="Y167" s="8" t="n">
        <v>47658</v>
      </c>
    </row>
    <row r="168" customFormat="false" ht="15" hidden="false" customHeight="false" outlineLevel="0" collapsed="false">
      <c r="A168" s="5" t="n">
        <f aca="false">RANK(G168,$G$2:$G$1311)</f>
        <v>167</v>
      </c>
      <c r="B168" s="6" t="str">
        <f aca="false">IF(G168&gt;=Parâmetros!$B$4,"A",IF(G168&gt;=Parâmetros!$B$5,"B","C"))</f>
        <v>A</v>
      </c>
      <c r="C168" s="6" t="s">
        <v>483</v>
      </c>
      <c r="D168" s="6" t="s">
        <v>66</v>
      </c>
      <c r="E168" s="6" t="s">
        <v>50</v>
      </c>
      <c r="F168" s="6" t="s">
        <v>484</v>
      </c>
      <c r="G168" s="7" t="n">
        <f aca="false">J168*S168</f>
        <v>2532.55460743536</v>
      </c>
      <c r="H168" s="7" t="n">
        <f aca="false">I168*Parâmetros!$B$6/100*S168</f>
        <v>165.943035032803</v>
      </c>
      <c r="I168" s="8" t="n">
        <v>30888</v>
      </c>
      <c r="J168" s="8" t="n">
        <v>4714</v>
      </c>
      <c r="K168" s="9" t="n">
        <f aca="false">J168/I168</f>
        <v>0.152615902615903</v>
      </c>
      <c r="L168" s="10" t="n">
        <v>0.16</v>
      </c>
      <c r="M168" s="6" t="str">
        <f aca="false">IF(K168&gt;L168,"sim","não")</f>
        <v>não</v>
      </c>
      <c r="N168" s="11" t="n">
        <v>-0.54</v>
      </c>
      <c r="O168" s="8" t="n">
        <v>17925</v>
      </c>
      <c r="P168" s="8" t="n">
        <v>5396</v>
      </c>
      <c r="Q168" s="9" t="n">
        <f aca="false">O168/(O168+P168)</f>
        <v>0.768620556579907</v>
      </c>
      <c r="R168" s="10" t="n">
        <v>0.779</v>
      </c>
      <c r="S168" s="12" t="n">
        <f aca="false">2*Q168-1</f>
        <v>0.537241113159813</v>
      </c>
      <c r="T168" s="10" t="n">
        <v>0.102</v>
      </c>
      <c r="U168" s="6" t="s">
        <v>83</v>
      </c>
      <c r="V168" s="6" t="s">
        <v>53</v>
      </c>
      <c r="W168" s="6" t="s">
        <v>54</v>
      </c>
      <c r="X168" s="6" t="s">
        <v>485</v>
      </c>
      <c r="Y168" s="8" t="n">
        <v>37126</v>
      </c>
    </row>
    <row r="169" customFormat="false" ht="15" hidden="false" customHeight="false" outlineLevel="0" collapsed="false">
      <c r="A169" s="5" t="n">
        <f aca="false">RANK(G169,$G$2:$G$1311)</f>
        <v>168</v>
      </c>
      <c r="B169" s="6" t="str">
        <f aca="false">IF(G169&gt;=Parâmetros!$B$4,"A",IF(G169&gt;=Parâmetros!$B$5,"B","C"))</f>
        <v>A</v>
      </c>
      <c r="C169" s="6" t="s">
        <v>486</v>
      </c>
      <c r="D169" s="6" t="s">
        <v>75</v>
      </c>
      <c r="E169" s="6" t="s">
        <v>50</v>
      </c>
      <c r="F169" s="6" t="s">
        <v>319</v>
      </c>
      <c r="G169" s="7" t="n">
        <f aca="false">J169*S169</f>
        <v>2528.1680256379</v>
      </c>
      <c r="H169" s="7" t="n">
        <f aca="false">I169*Parâmetros!$B$6/100*S169</f>
        <v>124.452892377591</v>
      </c>
      <c r="I169" s="8" t="n">
        <v>34685</v>
      </c>
      <c r="J169" s="8" t="n">
        <v>7046</v>
      </c>
      <c r="K169" s="9" t="n">
        <f aca="false">J169/I169</f>
        <v>0.20314256883379</v>
      </c>
      <c r="L169" s="10" t="n">
        <v>0.222</v>
      </c>
      <c r="M169" s="6" t="str">
        <f aca="false">IF(K169&gt;L169,"sim","não")</f>
        <v>não</v>
      </c>
      <c r="N169" s="11" t="n">
        <v>-2.52</v>
      </c>
      <c r="O169" s="8" t="n">
        <v>16748</v>
      </c>
      <c r="P169" s="8" t="n">
        <v>7903</v>
      </c>
      <c r="Q169" s="9" t="n">
        <f aca="false">O169/(O169+P169)</f>
        <v>0.679404486633402</v>
      </c>
      <c r="R169" s="10" t="n">
        <v>0.763</v>
      </c>
      <c r="S169" s="12" t="n">
        <f aca="false">2*Q169-1</f>
        <v>0.358808973266805</v>
      </c>
      <c r="T169" s="10" t="n">
        <v>0.115</v>
      </c>
      <c r="U169" s="6" t="s">
        <v>71</v>
      </c>
      <c r="V169" s="6" t="s">
        <v>72</v>
      </c>
      <c r="W169" s="6" t="s">
        <v>54</v>
      </c>
      <c r="X169" s="6" t="s">
        <v>487</v>
      </c>
      <c r="Y169" s="8" t="n">
        <v>42053</v>
      </c>
    </row>
    <row r="170" customFormat="false" ht="15" hidden="false" customHeight="false" outlineLevel="0" collapsed="false">
      <c r="A170" s="5" t="n">
        <f aca="false">RANK(G170,$G$2:$G$1311)</f>
        <v>169</v>
      </c>
      <c r="B170" s="6" t="str">
        <f aca="false">IF(G170&gt;=Parâmetros!$B$4,"A",IF(G170&gt;=Parâmetros!$B$5,"B","C"))</f>
        <v>A</v>
      </c>
      <c r="C170" s="6" t="s">
        <v>488</v>
      </c>
      <c r="D170" s="6" t="s">
        <v>208</v>
      </c>
      <c r="E170" s="6" t="s">
        <v>209</v>
      </c>
      <c r="F170" s="6" t="s">
        <v>489</v>
      </c>
      <c r="G170" s="7" t="n">
        <f aca="false">J170*S170</f>
        <v>2515.62711062017</v>
      </c>
      <c r="H170" s="7" t="n">
        <f aca="false">I170*Parâmetros!$B$6/100*S170</f>
        <v>147.478715480511</v>
      </c>
      <c r="I170" s="8" t="n">
        <v>24218</v>
      </c>
      <c r="J170" s="8" t="n">
        <v>4131</v>
      </c>
      <c r="K170" s="9" t="n">
        <f aca="false">J170/I170</f>
        <v>0.170575604921959</v>
      </c>
      <c r="L170" s="10" t="n">
        <v>0.239</v>
      </c>
      <c r="M170" s="6" t="str">
        <f aca="false">IF(K170&gt;L170,"sim","não")</f>
        <v>não</v>
      </c>
      <c r="N170" s="11" t="n">
        <v>0.24</v>
      </c>
      <c r="O170" s="8" t="n">
        <v>15294</v>
      </c>
      <c r="P170" s="8" t="n">
        <v>3717</v>
      </c>
      <c r="Q170" s="9" t="n">
        <f aca="false">O170/(O170+P170)</f>
        <v>0.80448161590658</v>
      </c>
      <c r="R170" s="10" t="n">
        <v>0.836</v>
      </c>
      <c r="S170" s="12" t="n">
        <f aca="false">2*Q170-1</f>
        <v>0.608963231813161</v>
      </c>
      <c r="T170" s="10" t="n">
        <v>0.067</v>
      </c>
      <c r="U170" s="6" t="s">
        <v>96</v>
      </c>
      <c r="V170" s="6" t="s">
        <v>72</v>
      </c>
      <c r="W170" s="6" t="s">
        <v>211</v>
      </c>
      <c r="X170" s="6" t="s">
        <v>490</v>
      </c>
      <c r="Y170" s="8" t="n">
        <v>37648</v>
      </c>
    </row>
    <row r="171" customFormat="false" ht="15" hidden="false" customHeight="false" outlineLevel="0" collapsed="false">
      <c r="A171" s="5" t="n">
        <f aca="false">RANK(G171,$G$2:$G$1311)</f>
        <v>170</v>
      </c>
      <c r="B171" s="6" t="str">
        <f aca="false">IF(G171&gt;=Parâmetros!$B$4,"A",IF(G171&gt;=Parâmetros!$B$5,"B","C"))</f>
        <v>A</v>
      </c>
      <c r="C171" s="6" t="s">
        <v>491</v>
      </c>
      <c r="D171" s="6" t="s">
        <v>66</v>
      </c>
      <c r="E171" s="6" t="s">
        <v>50</v>
      </c>
      <c r="F171" s="6" t="s">
        <v>111</v>
      </c>
      <c r="G171" s="7" t="n">
        <f aca="false">J171*S171</f>
        <v>2515.20204247418</v>
      </c>
      <c r="H171" s="7" t="n">
        <f aca="false">I171*Parâmetros!$B$6/100*S171</f>
        <v>102.627766043867</v>
      </c>
      <c r="I171" s="8" t="n">
        <v>25102</v>
      </c>
      <c r="J171" s="8" t="n">
        <v>6152</v>
      </c>
      <c r="K171" s="9" t="n">
        <f aca="false">J171/I171</f>
        <v>0.245080073300932</v>
      </c>
      <c r="L171" s="10" t="n">
        <v>0.24</v>
      </c>
      <c r="M171" s="6" t="str">
        <f aca="false">IF(K171&gt;L171,"sim","não")</f>
        <v>sim</v>
      </c>
      <c r="N171" s="11" t="n">
        <v>-0.59</v>
      </c>
      <c r="O171" s="8" t="n">
        <v>12140</v>
      </c>
      <c r="P171" s="8" t="n">
        <v>5094</v>
      </c>
      <c r="Q171" s="9" t="n">
        <f aca="false">O171/(O171+P171)</f>
        <v>0.704421492398747</v>
      </c>
      <c r="R171" s="10" t="n">
        <v>0.752</v>
      </c>
      <c r="S171" s="12" t="n">
        <f aca="false">2*Q171-1</f>
        <v>0.408842984797493</v>
      </c>
      <c r="T171" s="10" t="n">
        <v>0.105</v>
      </c>
      <c r="U171" s="6" t="s">
        <v>83</v>
      </c>
      <c r="V171" s="6" t="s">
        <v>53</v>
      </c>
      <c r="W171" s="6" t="s">
        <v>54</v>
      </c>
      <c r="X171" s="6" t="s">
        <v>492</v>
      </c>
      <c r="Y171" s="8" t="n">
        <v>30321</v>
      </c>
    </row>
    <row r="172" customFormat="false" ht="15" hidden="false" customHeight="false" outlineLevel="0" collapsed="false">
      <c r="A172" s="5" t="n">
        <f aca="false">RANK(G172,$G$2:$G$1311)</f>
        <v>171</v>
      </c>
      <c r="B172" s="6" t="str">
        <f aca="false">IF(G172&gt;=Parâmetros!$B$4,"A",IF(G172&gt;=Parâmetros!$B$5,"B","C"))</f>
        <v>A</v>
      </c>
      <c r="C172" s="6" t="s">
        <v>493</v>
      </c>
      <c r="D172" s="6" t="s">
        <v>223</v>
      </c>
      <c r="E172" s="6" t="s">
        <v>209</v>
      </c>
      <c r="F172" s="6" t="s">
        <v>316</v>
      </c>
      <c r="G172" s="7" t="n">
        <f aca="false">J172*S172</f>
        <v>2510.93765645488</v>
      </c>
      <c r="H172" s="7" t="n">
        <f aca="false">I172*Parâmetros!$B$6/100*S172</f>
        <v>123.064012397187</v>
      </c>
      <c r="I172" s="8" t="n">
        <v>22800</v>
      </c>
      <c r="J172" s="8" t="n">
        <v>4652</v>
      </c>
      <c r="K172" s="9" t="n">
        <f aca="false">J172/I172</f>
        <v>0.204035087719298</v>
      </c>
      <c r="L172" s="10" t="n">
        <v>0.228</v>
      </c>
      <c r="M172" s="6" t="str">
        <f aca="false">IF(K172&gt;L172,"sim","não")</f>
        <v>não</v>
      </c>
      <c r="N172" s="11" t="n">
        <v>5.04</v>
      </c>
      <c r="O172" s="8" t="n">
        <v>12917</v>
      </c>
      <c r="P172" s="8" t="n">
        <v>3861</v>
      </c>
      <c r="Q172" s="9" t="n">
        <f aca="false">O172/(O172+P172)</f>
        <v>0.769877220169269</v>
      </c>
      <c r="R172" s="10" t="n">
        <v>0.765</v>
      </c>
      <c r="S172" s="12" t="n">
        <f aca="false">2*Q172-1</f>
        <v>0.539754440338539</v>
      </c>
      <c r="T172" s="10" t="n">
        <v>0.072</v>
      </c>
      <c r="U172" s="6" t="s">
        <v>96</v>
      </c>
      <c r="V172" s="6" t="s">
        <v>72</v>
      </c>
      <c r="W172" s="6" t="s">
        <v>54</v>
      </c>
      <c r="X172" s="6" t="s">
        <v>494</v>
      </c>
      <c r="Y172" s="8" t="n">
        <v>24204</v>
      </c>
    </row>
    <row r="173" customFormat="false" ht="15" hidden="false" customHeight="false" outlineLevel="0" collapsed="false">
      <c r="A173" s="5" t="n">
        <f aca="false">RANK(G173,$G$2:$G$1311)</f>
        <v>172</v>
      </c>
      <c r="B173" s="6" t="str">
        <f aca="false">IF(G173&gt;=Parâmetros!$B$4,"A",IF(G173&gt;=Parâmetros!$B$5,"B","C"))</f>
        <v>B</v>
      </c>
      <c r="C173" s="6" t="s">
        <v>495</v>
      </c>
      <c r="D173" s="6" t="s">
        <v>86</v>
      </c>
      <c r="E173" s="6" t="s">
        <v>50</v>
      </c>
      <c r="F173" s="6" t="s">
        <v>336</v>
      </c>
      <c r="G173" s="7" t="n">
        <f aca="false">J173*S173</f>
        <v>2499.47728686994</v>
      </c>
      <c r="H173" s="7" t="n">
        <f aca="false">I173*Parâmetros!$B$6/100*S173</f>
        <v>110.517280647169</v>
      </c>
      <c r="I173" s="8" t="n">
        <v>20251</v>
      </c>
      <c r="J173" s="8" t="n">
        <v>4580</v>
      </c>
      <c r="K173" s="9" t="n">
        <f aca="false">J173/I173</f>
        <v>0.226161671028591</v>
      </c>
      <c r="L173" s="10" t="n">
        <v>0.311</v>
      </c>
      <c r="M173" s="6" t="str">
        <f aca="false">IF(K173&gt;L173,"sim","não")</f>
        <v>não</v>
      </c>
      <c r="N173" s="11" t="n">
        <v>1.43</v>
      </c>
      <c r="O173" s="8" t="n">
        <v>11178</v>
      </c>
      <c r="P173" s="8" t="n">
        <v>3285</v>
      </c>
      <c r="Q173" s="9" t="n">
        <f aca="false">O173/(O173+P173)</f>
        <v>0.77286869943995</v>
      </c>
      <c r="R173" s="10" t="n">
        <v>0.831</v>
      </c>
      <c r="S173" s="12" t="n">
        <f aca="false">2*Q173-1</f>
        <v>0.5457373988799</v>
      </c>
      <c r="T173" s="10" t="n">
        <v>0.095</v>
      </c>
      <c r="U173" s="6" t="s">
        <v>52</v>
      </c>
      <c r="V173" s="6" t="s">
        <v>53</v>
      </c>
      <c r="W173" s="6" t="s">
        <v>54</v>
      </c>
      <c r="X173" s="6" t="s">
        <v>496</v>
      </c>
      <c r="Y173" s="8" t="n">
        <v>25710</v>
      </c>
    </row>
    <row r="174" customFormat="false" ht="15" hidden="false" customHeight="false" outlineLevel="0" collapsed="false">
      <c r="A174" s="5" t="n">
        <f aca="false">RANK(G174,$G$2:$G$1311)</f>
        <v>173</v>
      </c>
      <c r="B174" s="6" t="str">
        <f aca="false">IF(G174&gt;=Parâmetros!$B$4,"A",IF(G174&gt;=Parâmetros!$B$5,"B","C"))</f>
        <v>B</v>
      </c>
      <c r="C174" s="6" t="s">
        <v>497</v>
      </c>
      <c r="D174" s="6" t="s">
        <v>123</v>
      </c>
      <c r="E174" s="6" t="s">
        <v>50</v>
      </c>
      <c r="F174" s="6" t="s">
        <v>497</v>
      </c>
      <c r="G174" s="7" t="n">
        <f aca="false">J174*S174</f>
        <v>2497.12240950539</v>
      </c>
      <c r="H174" s="7" t="n">
        <f aca="false">I174*Parâmetros!$B$6/100*S174</f>
        <v>166.462702403979</v>
      </c>
      <c r="I174" s="8" t="n">
        <v>27458</v>
      </c>
      <c r="J174" s="8" t="n">
        <v>4119</v>
      </c>
      <c r="K174" s="9" t="n">
        <f aca="false">J174/I174</f>
        <v>0.150010925777551</v>
      </c>
      <c r="L174" s="10" t="n">
        <v>0.139</v>
      </c>
      <c r="M174" s="6" t="str">
        <f aca="false">IF(K174&gt;L174,"sim","não")</f>
        <v>sim</v>
      </c>
      <c r="N174" s="11" t="n">
        <v>0.72</v>
      </c>
      <c r="O174" s="8" t="n">
        <v>17439</v>
      </c>
      <c r="P174" s="8" t="n">
        <v>4275</v>
      </c>
      <c r="Q174" s="9" t="n">
        <f aca="false">O174/(O174+P174)</f>
        <v>0.803122409505388</v>
      </c>
      <c r="R174" s="10" t="n">
        <v>0.848</v>
      </c>
      <c r="S174" s="12" t="n">
        <f aca="false">2*Q174-1</f>
        <v>0.606244819010777</v>
      </c>
      <c r="T174" s="10" t="n">
        <v>0.094</v>
      </c>
      <c r="U174" s="6" t="s">
        <v>96</v>
      </c>
      <c r="V174" s="6" t="s">
        <v>72</v>
      </c>
      <c r="W174" s="6" t="s">
        <v>54</v>
      </c>
      <c r="X174" s="6" t="s">
        <v>498</v>
      </c>
      <c r="Y174" s="8" t="n">
        <v>38934</v>
      </c>
    </row>
    <row r="175" customFormat="false" ht="15" hidden="false" customHeight="false" outlineLevel="0" collapsed="false">
      <c r="A175" s="5" t="n">
        <f aca="false">RANK(G175,$G$2:$G$1311)</f>
        <v>174</v>
      </c>
      <c r="B175" s="6" t="str">
        <f aca="false">IF(G175&gt;=Parâmetros!$B$4,"A",IF(G175&gt;=Parâmetros!$B$5,"B","C"))</f>
        <v>B</v>
      </c>
      <c r="C175" s="6" t="s">
        <v>499</v>
      </c>
      <c r="D175" s="6" t="s">
        <v>49</v>
      </c>
      <c r="E175" s="6" t="s">
        <v>50</v>
      </c>
      <c r="F175" s="6" t="s">
        <v>500</v>
      </c>
      <c r="G175" s="7" t="n">
        <f aca="false">J175*S175</f>
        <v>2490.38135250869</v>
      </c>
      <c r="H175" s="7" t="n">
        <f aca="false">I175*Parâmetros!$B$6/100*S175</f>
        <v>110.922513533166</v>
      </c>
      <c r="I175" s="8" t="n">
        <v>35855</v>
      </c>
      <c r="J175" s="8" t="n">
        <v>8050</v>
      </c>
      <c r="K175" s="9" t="n">
        <f aca="false">J175/I175</f>
        <v>0.224515409287408</v>
      </c>
      <c r="L175" s="10" t="n">
        <v>0.225</v>
      </c>
      <c r="M175" s="6" t="str">
        <f aca="false">IF(K175&gt;L175,"sim","não")</f>
        <v>não</v>
      </c>
      <c r="N175" s="11" t="n">
        <v>-1.61</v>
      </c>
      <c r="O175" s="8" t="n">
        <v>16206</v>
      </c>
      <c r="P175" s="8" t="n">
        <v>8548</v>
      </c>
      <c r="Q175" s="9" t="n">
        <f aca="false">O175/(O175+P175)</f>
        <v>0.65468207158439</v>
      </c>
      <c r="R175" s="10" t="n">
        <v>0.697</v>
      </c>
      <c r="S175" s="12" t="n">
        <f aca="false">2*Q175-1</f>
        <v>0.309364143168781</v>
      </c>
      <c r="T175" s="10" t="n">
        <v>0.108</v>
      </c>
      <c r="U175" s="6" t="s">
        <v>77</v>
      </c>
      <c r="V175" s="6" t="s">
        <v>59</v>
      </c>
      <c r="W175" s="6" t="s">
        <v>54</v>
      </c>
      <c r="X175" s="6" t="s">
        <v>501</v>
      </c>
      <c r="Y175" s="8" t="n">
        <v>45964</v>
      </c>
    </row>
    <row r="176" customFormat="false" ht="15" hidden="false" customHeight="false" outlineLevel="0" collapsed="false">
      <c r="A176" s="5" t="n">
        <f aca="false">RANK(G176,$G$2:$G$1311)</f>
        <v>175</v>
      </c>
      <c r="B176" s="6" t="str">
        <f aca="false">IF(G176&gt;=Parâmetros!$B$4,"A",IF(G176&gt;=Parâmetros!$B$5,"B","C"))</f>
        <v>B</v>
      </c>
      <c r="C176" s="6" t="s">
        <v>502</v>
      </c>
      <c r="D176" s="6" t="s">
        <v>141</v>
      </c>
      <c r="E176" s="6" t="s">
        <v>142</v>
      </c>
      <c r="F176" s="6" t="s">
        <v>143</v>
      </c>
      <c r="G176" s="7" t="n">
        <f aca="false">J176*S176</f>
        <v>2486.76110124334</v>
      </c>
      <c r="H176" s="7" t="n">
        <f aca="false">I176*Parâmetros!$B$6/100*S176</f>
        <v>83.3567761989343</v>
      </c>
      <c r="I176" s="8" t="n">
        <v>17159</v>
      </c>
      <c r="J176" s="8" t="n">
        <v>5119</v>
      </c>
      <c r="K176" s="9" t="n">
        <f aca="false">J176/I176</f>
        <v>0.29832740835713</v>
      </c>
      <c r="L176" s="10" t="n">
        <v>0.319</v>
      </c>
      <c r="M176" s="6" t="str">
        <f aca="false">IF(K176&gt;L176,"sim","não")</f>
        <v>não</v>
      </c>
      <c r="N176" s="11" t="n">
        <v>-0.38</v>
      </c>
      <c r="O176" s="8" t="n">
        <v>8365</v>
      </c>
      <c r="P176" s="8" t="n">
        <v>2895</v>
      </c>
      <c r="Q176" s="9" t="n">
        <f aca="false">O176/(O176+P176)</f>
        <v>0.742895204262878</v>
      </c>
      <c r="R176" s="10" t="n">
        <v>0.753</v>
      </c>
      <c r="S176" s="12" t="n">
        <f aca="false">2*Q176-1</f>
        <v>0.485790408525755</v>
      </c>
      <c r="T176" s="10" t="n">
        <v>0.137</v>
      </c>
      <c r="U176" s="6" t="s">
        <v>63</v>
      </c>
      <c r="V176" s="6" t="s">
        <v>59</v>
      </c>
      <c r="W176" s="6" t="s">
        <v>54</v>
      </c>
      <c r="X176" s="6" t="s">
        <v>503</v>
      </c>
      <c r="Y176" s="8" t="n">
        <v>18840</v>
      </c>
    </row>
    <row r="177" customFormat="false" ht="15" hidden="false" customHeight="false" outlineLevel="0" collapsed="false">
      <c r="A177" s="5" t="n">
        <f aca="false">RANK(G177,$G$2:$G$1311)</f>
        <v>176</v>
      </c>
      <c r="B177" s="6" t="str">
        <f aca="false">IF(G177&gt;=Parâmetros!$B$4,"A",IF(G177&gt;=Parâmetros!$B$5,"B","C"))</f>
        <v>B</v>
      </c>
      <c r="C177" s="6" t="s">
        <v>504</v>
      </c>
      <c r="D177" s="6" t="s">
        <v>351</v>
      </c>
      <c r="E177" s="6" t="s">
        <v>50</v>
      </c>
      <c r="F177" s="6" t="s">
        <v>505</v>
      </c>
      <c r="G177" s="7" t="n">
        <f aca="false">J177*S177</f>
        <v>2477.12957505466</v>
      </c>
      <c r="H177" s="7" t="n">
        <f aca="false">I177*Parâmetros!$B$6/100*S177</f>
        <v>129.037743131476</v>
      </c>
      <c r="I177" s="8" t="n">
        <v>29786</v>
      </c>
      <c r="J177" s="8" t="n">
        <v>5718</v>
      </c>
      <c r="K177" s="9" t="n">
        <f aca="false">J177/I177</f>
        <v>0.191969381588666</v>
      </c>
      <c r="L177" s="10" t="n">
        <v>0.199</v>
      </c>
      <c r="M177" s="6" t="str">
        <f aca="false">IF(K177&gt;L177,"sim","não")</f>
        <v>não</v>
      </c>
      <c r="N177" s="11" t="n">
        <v>1.09</v>
      </c>
      <c r="O177" s="8" t="n">
        <v>15076</v>
      </c>
      <c r="P177" s="8" t="n">
        <v>5962</v>
      </c>
      <c r="Q177" s="9" t="n">
        <f aca="false">O177/(O177+P177)</f>
        <v>0.7166080425896</v>
      </c>
      <c r="R177" s="10" t="n">
        <v>0.707</v>
      </c>
      <c r="S177" s="12" t="n">
        <f aca="false">2*Q177-1</f>
        <v>0.4332160851792</v>
      </c>
      <c r="T177" s="10" t="n">
        <v>0.085</v>
      </c>
      <c r="U177" s="6" t="s">
        <v>83</v>
      </c>
      <c r="V177" s="6" t="s">
        <v>53</v>
      </c>
      <c r="W177" s="6" t="s">
        <v>54</v>
      </c>
      <c r="X177" s="6" t="s">
        <v>506</v>
      </c>
      <c r="Y177" s="8" t="n">
        <v>34411</v>
      </c>
    </row>
    <row r="178" customFormat="false" ht="15" hidden="false" customHeight="false" outlineLevel="0" collapsed="false">
      <c r="A178" s="5" t="n">
        <f aca="false">RANK(G178,$G$2:$G$1311)</f>
        <v>177</v>
      </c>
      <c r="B178" s="6" t="str">
        <f aca="false">IF(G178&gt;=Parâmetros!$B$4,"A",IF(G178&gt;=Parâmetros!$B$5,"B","C"))</f>
        <v>B</v>
      </c>
      <c r="C178" s="6" t="s">
        <v>507</v>
      </c>
      <c r="D178" s="6" t="s">
        <v>123</v>
      </c>
      <c r="E178" s="6" t="s">
        <v>50</v>
      </c>
      <c r="F178" s="6" t="s">
        <v>410</v>
      </c>
      <c r="G178" s="7" t="n">
        <f aca="false">J178*S178</f>
        <v>2475.72250580046</v>
      </c>
      <c r="H178" s="7" t="n">
        <f aca="false">I178*Parâmetros!$B$6/100*S178</f>
        <v>99.8733327146172</v>
      </c>
      <c r="I178" s="8" t="n">
        <v>15612</v>
      </c>
      <c r="J178" s="8" t="n">
        <v>3870</v>
      </c>
      <c r="K178" s="9" t="n">
        <f aca="false">J178/I178</f>
        <v>0.247886241352806</v>
      </c>
      <c r="L178" s="10" t="n">
        <v>0.253</v>
      </c>
      <c r="M178" s="6" t="str">
        <f aca="false">IF(K178&gt;L178,"sim","não")</f>
        <v>não</v>
      </c>
      <c r="N178" s="11" t="n">
        <v>0.19</v>
      </c>
      <c r="O178" s="8" t="n">
        <v>8834</v>
      </c>
      <c r="P178" s="8" t="n">
        <v>1941</v>
      </c>
      <c r="Q178" s="9" t="n">
        <f aca="false">O178/(O178+P178)</f>
        <v>0.819860788863109</v>
      </c>
      <c r="R178" s="10" t="n">
        <v>0.861</v>
      </c>
      <c r="S178" s="12" t="n">
        <f aca="false">2*Q178-1</f>
        <v>0.639721577726218</v>
      </c>
      <c r="T178" s="10" t="n">
        <v>0.127</v>
      </c>
      <c r="U178" s="6" t="s">
        <v>71</v>
      </c>
      <c r="V178" s="6" t="s">
        <v>72</v>
      </c>
      <c r="W178" s="6" t="s">
        <v>54</v>
      </c>
      <c r="X178" s="6" t="s">
        <v>508</v>
      </c>
      <c r="Y178" s="8" t="n">
        <v>17554</v>
      </c>
    </row>
    <row r="179" customFormat="false" ht="15" hidden="false" customHeight="false" outlineLevel="0" collapsed="false">
      <c r="A179" s="5" t="n">
        <f aca="false">RANK(G179,$G$2:$G$1311)</f>
        <v>178</v>
      </c>
      <c r="B179" s="6" t="str">
        <f aca="false">IF(G179&gt;=Parâmetros!$B$4,"A",IF(G179&gt;=Parâmetros!$B$5,"B","C"))</f>
        <v>B</v>
      </c>
      <c r="C179" s="6" t="s">
        <v>509</v>
      </c>
      <c r="D179" s="6" t="s">
        <v>75</v>
      </c>
      <c r="E179" s="6" t="s">
        <v>50</v>
      </c>
      <c r="F179" s="6" t="s">
        <v>319</v>
      </c>
      <c r="G179" s="7" t="n">
        <f aca="false">J179*S179</f>
        <v>2474.78287329695</v>
      </c>
      <c r="H179" s="7" t="n">
        <f aca="false">I179*Parâmetros!$B$6/100*S179</f>
        <v>160.921602732734</v>
      </c>
      <c r="I179" s="8" t="n">
        <v>33130</v>
      </c>
      <c r="J179" s="8" t="n">
        <v>5095</v>
      </c>
      <c r="K179" s="9" t="n">
        <f aca="false">J179/I179</f>
        <v>0.153788107455478</v>
      </c>
      <c r="L179" s="10" t="n">
        <v>0.254</v>
      </c>
      <c r="M179" s="6" t="str">
        <f aca="false">IF(K179&gt;L179,"sim","não")</f>
        <v>não</v>
      </c>
      <c r="N179" s="11" t="n">
        <v>-1.22</v>
      </c>
      <c r="O179" s="8" t="n">
        <v>18920</v>
      </c>
      <c r="P179" s="8" t="n">
        <v>6549</v>
      </c>
      <c r="Q179" s="9" t="n">
        <f aca="false">O179/(O179+P179)</f>
        <v>0.742863873728847</v>
      </c>
      <c r="R179" s="10" t="n">
        <v>0.806</v>
      </c>
      <c r="S179" s="12" t="n">
        <f aca="false">2*Q179-1</f>
        <v>0.485727747457694</v>
      </c>
      <c r="T179" s="10" t="n">
        <v>0.109</v>
      </c>
      <c r="U179" s="6" t="s">
        <v>77</v>
      </c>
      <c r="V179" s="6" t="s">
        <v>59</v>
      </c>
      <c r="W179" s="6" t="s">
        <v>54</v>
      </c>
      <c r="X179" s="6" t="s">
        <v>510</v>
      </c>
      <c r="Y179" s="8" t="n">
        <v>41081</v>
      </c>
    </row>
    <row r="180" customFormat="false" ht="15" hidden="false" customHeight="false" outlineLevel="0" collapsed="false">
      <c r="A180" s="5" t="n">
        <f aca="false">RANK(G180,$G$2:$G$1311)</f>
        <v>179</v>
      </c>
      <c r="B180" s="6" t="str">
        <f aca="false">IF(G180&gt;=Parâmetros!$B$4,"A",IF(G180&gt;=Parâmetros!$B$5,"B","C"))</f>
        <v>B</v>
      </c>
      <c r="C180" s="6" t="s">
        <v>511</v>
      </c>
      <c r="D180" s="6" t="s">
        <v>49</v>
      </c>
      <c r="E180" s="6" t="s">
        <v>50</v>
      </c>
      <c r="F180" s="6" t="s">
        <v>62</v>
      </c>
      <c r="G180" s="7" t="n">
        <f aca="false">J180*S180</f>
        <v>2472.32534016719</v>
      </c>
      <c r="H180" s="7" t="n">
        <f aca="false">I180*Parâmetros!$B$6/100*S180</f>
        <v>143.499124412716</v>
      </c>
      <c r="I180" s="8" t="n">
        <v>21197</v>
      </c>
      <c r="J180" s="8" t="n">
        <v>3652</v>
      </c>
      <c r="K180" s="9" t="n">
        <f aca="false">J180/I180</f>
        <v>0.172288531395952</v>
      </c>
      <c r="L180" s="10" t="n">
        <v>0.243</v>
      </c>
      <c r="M180" s="6" t="str">
        <f aca="false">IF(K180&gt;L180,"sim","não")</f>
        <v>não</v>
      </c>
      <c r="N180" s="11" t="n">
        <v>-0.87</v>
      </c>
      <c r="O180" s="8" t="n">
        <v>13742</v>
      </c>
      <c r="P180" s="8" t="n">
        <v>2647</v>
      </c>
      <c r="Q180" s="9" t="n">
        <f aca="false">O180/(O180+P180)</f>
        <v>0.838489230581488</v>
      </c>
      <c r="R180" s="10" t="n">
        <v>0.83</v>
      </c>
      <c r="S180" s="12" t="n">
        <f aca="false">2*Q180-1</f>
        <v>0.676978461162975</v>
      </c>
      <c r="T180" s="10" t="n">
        <v>0.103</v>
      </c>
      <c r="U180" s="6" t="s">
        <v>144</v>
      </c>
      <c r="V180" s="6" t="s">
        <v>72</v>
      </c>
      <c r="W180" s="6" t="s">
        <v>54</v>
      </c>
      <c r="X180" s="6" t="s">
        <v>512</v>
      </c>
      <c r="Y180" s="8" t="n">
        <v>25272</v>
      </c>
    </row>
    <row r="181" customFormat="false" ht="15" hidden="false" customHeight="false" outlineLevel="0" collapsed="false">
      <c r="A181" s="5" t="n">
        <f aca="false">RANK(G181,$G$2:$G$1311)</f>
        <v>180</v>
      </c>
      <c r="B181" s="6" t="str">
        <f aca="false">IF(G181&gt;=Parâmetros!$B$4,"A",IF(G181&gt;=Parâmetros!$B$5,"B","C"))</f>
        <v>B</v>
      </c>
      <c r="C181" s="6" t="s">
        <v>513</v>
      </c>
      <c r="D181" s="6" t="s">
        <v>75</v>
      </c>
      <c r="E181" s="6" t="s">
        <v>50</v>
      </c>
      <c r="F181" s="6" t="s">
        <v>514</v>
      </c>
      <c r="G181" s="7" t="n">
        <f aca="false">J181*S181</f>
        <v>2470.95687097475</v>
      </c>
      <c r="H181" s="7" t="n">
        <f aca="false">I181*Parâmetros!$B$6/100*S181</f>
        <v>106.428689485491</v>
      </c>
      <c r="I181" s="8" t="n">
        <v>19602</v>
      </c>
      <c r="J181" s="8" t="n">
        <v>4551</v>
      </c>
      <c r="K181" s="9" t="n">
        <f aca="false">J181/I181</f>
        <v>0.232170186715641</v>
      </c>
      <c r="L181" s="10" t="n">
        <v>0.229</v>
      </c>
      <c r="M181" s="6" t="str">
        <f aca="false">IF(K181&gt;L181,"sim","não")</f>
        <v>sim</v>
      </c>
      <c r="N181" s="11" t="n">
        <v>1.06</v>
      </c>
      <c r="O181" s="8" t="n">
        <v>10661</v>
      </c>
      <c r="P181" s="8" t="n">
        <v>3158</v>
      </c>
      <c r="Q181" s="9" t="n">
        <f aca="false">O181/(O181+P181)</f>
        <v>0.771474057457124</v>
      </c>
      <c r="R181" s="10" t="n">
        <v>0.834</v>
      </c>
      <c r="S181" s="12" t="n">
        <f aca="false">2*Q181-1</f>
        <v>0.542948114914249</v>
      </c>
      <c r="T181" s="10" t="n">
        <v>0.108</v>
      </c>
      <c r="U181" s="6" t="s">
        <v>52</v>
      </c>
      <c r="V181" s="6" t="s">
        <v>53</v>
      </c>
      <c r="W181" s="6" t="s">
        <v>54</v>
      </c>
      <c r="X181" s="6" t="s">
        <v>515</v>
      </c>
      <c r="Y181" s="8" t="n">
        <v>20424</v>
      </c>
    </row>
    <row r="182" customFormat="false" ht="15" hidden="false" customHeight="false" outlineLevel="0" collapsed="false">
      <c r="A182" s="5" t="n">
        <f aca="false">RANK(G182,$G$2:$G$1311)</f>
        <v>181</v>
      </c>
      <c r="B182" s="6" t="str">
        <f aca="false">IF(G182&gt;=Parâmetros!$B$4,"A",IF(G182&gt;=Parâmetros!$B$5,"B","C"))</f>
        <v>B</v>
      </c>
      <c r="C182" s="6" t="s">
        <v>516</v>
      </c>
      <c r="D182" s="6" t="s">
        <v>75</v>
      </c>
      <c r="E182" s="6" t="s">
        <v>50</v>
      </c>
      <c r="F182" s="6" t="s">
        <v>154</v>
      </c>
      <c r="G182" s="7" t="n">
        <f aca="false">J182*S182</f>
        <v>2454.78121319199</v>
      </c>
      <c r="H182" s="7" t="n">
        <f aca="false">I182*Parâmetros!$B$6/100*S182</f>
        <v>119.02007656066</v>
      </c>
      <c r="I182" s="8" t="n">
        <v>18914</v>
      </c>
      <c r="J182" s="8" t="n">
        <v>3901</v>
      </c>
      <c r="K182" s="9" t="n">
        <f aca="false">J182/I182</f>
        <v>0.206249339113884</v>
      </c>
      <c r="L182" s="10" t="n">
        <v>0.264</v>
      </c>
      <c r="M182" s="6" t="str">
        <f aca="false">IF(K182&gt;L182,"sim","não")</f>
        <v>não</v>
      </c>
      <c r="N182" s="11" t="n">
        <v>-1.25</v>
      </c>
      <c r="O182" s="8" t="n">
        <v>11066</v>
      </c>
      <c r="P182" s="8" t="n">
        <v>2518</v>
      </c>
      <c r="Q182" s="9" t="n">
        <f aca="false">O182/(O182+P182)</f>
        <v>0.814634864546525</v>
      </c>
      <c r="R182" s="10" t="n">
        <v>0.87</v>
      </c>
      <c r="S182" s="12" t="n">
        <f aca="false">2*Q182-1</f>
        <v>0.629269729093051</v>
      </c>
      <c r="T182" s="10" t="n">
        <v>0.131</v>
      </c>
      <c r="U182" s="6" t="s">
        <v>63</v>
      </c>
      <c r="V182" s="6" t="s">
        <v>59</v>
      </c>
      <c r="W182" s="6" t="s">
        <v>54</v>
      </c>
      <c r="X182" s="6" t="s">
        <v>517</v>
      </c>
      <c r="Y182" s="8" t="n">
        <v>21697</v>
      </c>
    </row>
    <row r="183" customFormat="false" ht="15" hidden="false" customHeight="false" outlineLevel="0" collapsed="false">
      <c r="A183" s="5" t="n">
        <f aca="false">RANK(G183,$G$2:$G$1311)</f>
        <v>182</v>
      </c>
      <c r="B183" s="6" t="str">
        <f aca="false">IF(G183&gt;=Parâmetros!$B$4,"A",IF(G183&gt;=Parâmetros!$B$5,"B","C"))</f>
        <v>B</v>
      </c>
      <c r="C183" s="6" t="s">
        <v>518</v>
      </c>
      <c r="D183" s="6" t="s">
        <v>86</v>
      </c>
      <c r="E183" s="6" t="s">
        <v>50</v>
      </c>
      <c r="F183" s="6" t="s">
        <v>161</v>
      </c>
      <c r="G183" s="7" t="n">
        <f aca="false">J183*S183</f>
        <v>2443.75568551007</v>
      </c>
      <c r="H183" s="7" t="n">
        <f aca="false">I183*Parâmetros!$B$6/100*S183</f>
        <v>125.626510721248</v>
      </c>
      <c r="I183" s="8" t="n">
        <v>20568</v>
      </c>
      <c r="J183" s="8" t="n">
        <v>4001</v>
      </c>
      <c r="K183" s="9" t="n">
        <f aca="false">J183/I183</f>
        <v>0.1945254764683</v>
      </c>
      <c r="L183" s="10" t="n">
        <v>0.205</v>
      </c>
      <c r="M183" s="6" t="str">
        <f aca="false">IF(K183&gt;L183,"sim","não")</f>
        <v>não</v>
      </c>
      <c r="N183" s="11" t="n">
        <v>1.13</v>
      </c>
      <c r="O183" s="8" t="n">
        <v>12395</v>
      </c>
      <c r="P183" s="8" t="n">
        <v>2995</v>
      </c>
      <c r="Q183" s="9" t="n">
        <f aca="false">O183/(O183+P183)</f>
        <v>0.805393112410656</v>
      </c>
      <c r="R183" s="10" t="n">
        <v>0.841</v>
      </c>
      <c r="S183" s="12" t="n">
        <f aca="false">2*Q183-1</f>
        <v>0.610786224821313</v>
      </c>
      <c r="T183" s="10" t="n">
        <v>0.087</v>
      </c>
      <c r="U183" s="6"/>
      <c r="V183" s="6"/>
      <c r="W183" s="6" t="s">
        <v>54</v>
      </c>
      <c r="X183" s="6" t="s">
        <v>519</v>
      </c>
      <c r="Y183" s="8" t="n">
        <v>25322</v>
      </c>
    </row>
    <row r="184" customFormat="false" ht="15" hidden="false" customHeight="false" outlineLevel="0" collapsed="false">
      <c r="A184" s="5" t="n">
        <f aca="false">RANK(G184,$G$2:$G$1311)</f>
        <v>183</v>
      </c>
      <c r="B184" s="6" t="str">
        <f aca="false">IF(G184&gt;=Parâmetros!$B$4,"A",IF(G184&gt;=Parâmetros!$B$5,"B","C"))</f>
        <v>B</v>
      </c>
      <c r="C184" s="6" t="s">
        <v>520</v>
      </c>
      <c r="D184" s="6" t="s">
        <v>49</v>
      </c>
      <c r="E184" s="6" t="s">
        <v>50</v>
      </c>
      <c r="F184" s="6" t="s">
        <v>289</v>
      </c>
      <c r="G184" s="7" t="n">
        <f aca="false">J184*S184</f>
        <v>2436.38556776112</v>
      </c>
      <c r="H184" s="7" t="n">
        <f aca="false">I184*Parâmetros!$B$6/100*S184</f>
        <v>132.475893669964</v>
      </c>
      <c r="I184" s="8" t="n">
        <v>22538</v>
      </c>
      <c r="J184" s="8" t="n">
        <v>4145</v>
      </c>
      <c r="K184" s="9" t="n">
        <f aca="false">J184/I184</f>
        <v>0.183911615937528</v>
      </c>
      <c r="L184" s="10" t="n">
        <v>0.207</v>
      </c>
      <c r="M184" s="6" t="str">
        <f aca="false">IF(K184&gt;L184,"sim","não")</f>
        <v>não</v>
      </c>
      <c r="N184" s="11" t="n">
        <v>-0.75</v>
      </c>
      <c r="O184" s="8" t="n">
        <v>13081</v>
      </c>
      <c r="P184" s="8" t="n">
        <v>3396</v>
      </c>
      <c r="Q184" s="9" t="n">
        <f aca="false">O184/(O184+P184)</f>
        <v>0.793894519633428</v>
      </c>
      <c r="R184" s="10" t="n">
        <v>0.827</v>
      </c>
      <c r="S184" s="12" t="n">
        <f aca="false">2*Q184-1</f>
        <v>0.587789039266857</v>
      </c>
      <c r="T184" s="10" t="n">
        <v>0.081</v>
      </c>
      <c r="U184" s="6" t="s">
        <v>144</v>
      </c>
      <c r="V184" s="6" t="s">
        <v>72</v>
      </c>
      <c r="W184" s="6" t="s">
        <v>54</v>
      </c>
      <c r="X184" s="6" t="s">
        <v>521</v>
      </c>
      <c r="Y184" s="8" t="n">
        <v>26692</v>
      </c>
    </row>
    <row r="185" customFormat="false" ht="15" hidden="false" customHeight="false" outlineLevel="0" collapsed="false">
      <c r="A185" s="5" t="n">
        <f aca="false">RANK(G185,$G$2:$G$1311)</f>
        <v>184</v>
      </c>
      <c r="B185" s="6" t="str">
        <f aca="false">IF(G185&gt;=Parâmetros!$B$4,"A",IF(G185&gt;=Parâmetros!$B$5,"B","C"))</f>
        <v>B</v>
      </c>
      <c r="C185" s="6" t="s">
        <v>522</v>
      </c>
      <c r="D185" s="6" t="s">
        <v>223</v>
      </c>
      <c r="E185" s="6" t="s">
        <v>209</v>
      </c>
      <c r="F185" s="6" t="s">
        <v>523</v>
      </c>
      <c r="G185" s="7" t="n">
        <f aca="false">J185*S185</f>
        <v>2430.8599101348</v>
      </c>
      <c r="H185" s="7" t="n">
        <f aca="false">I185*Parâmetros!$B$6/100*S185</f>
        <v>152.336676984523</v>
      </c>
      <c r="I185" s="8" t="n">
        <v>25487</v>
      </c>
      <c r="J185" s="8" t="n">
        <v>4067</v>
      </c>
      <c r="K185" s="9" t="n">
        <f aca="false">J185/I185</f>
        <v>0.159571546278495</v>
      </c>
      <c r="L185" s="10" t="n">
        <v>0.179</v>
      </c>
      <c r="M185" s="6" t="str">
        <f aca="false">IF(K185&gt;L185,"sim","não")</f>
        <v>não</v>
      </c>
      <c r="N185" s="11" t="n">
        <v>3.76</v>
      </c>
      <c r="O185" s="8" t="n">
        <v>16001</v>
      </c>
      <c r="P185" s="8" t="n">
        <v>4029</v>
      </c>
      <c r="Q185" s="9" t="n">
        <f aca="false">O185/(O185+P185)</f>
        <v>0.798851722416376</v>
      </c>
      <c r="R185" s="10" t="n">
        <v>0.802</v>
      </c>
      <c r="S185" s="12" t="n">
        <f aca="false">2*Q185-1</f>
        <v>0.597703444832751</v>
      </c>
      <c r="T185" s="10" t="n">
        <v>0.06</v>
      </c>
      <c r="U185" s="6" t="s">
        <v>52</v>
      </c>
      <c r="V185" s="6" t="s">
        <v>53</v>
      </c>
      <c r="W185" s="6" t="s">
        <v>54</v>
      </c>
      <c r="X185" s="6" t="s">
        <v>524</v>
      </c>
      <c r="Y185" s="8" t="n">
        <v>33844</v>
      </c>
    </row>
    <row r="186" customFormat="false" ht="15" hidden="false" customHeight="false" outlineLevel="0" collapsed="false">
      <c r="A186" s="5" t="n">
        <f aca="false">RANK(G186,$G$2:$G$1311)</f>
        <v>185</v>
      </c>
      <c r="B186" s="6" t="str">
        <f aca="false">IF(G186&gt;=Parâmetros!$B$4,"A",IF(G186&gt;=Parâmetros!$B$5,"B","C"))</f>
        <v>B</v>
      </c>
      <c r="C186" s="6" t="s">
        <v>525</v>
      </c>
      <c r="D186" s="6" t="s">
        <v>66</v>
      </c>
      <c r="E186" s="6" t="s">
        <v>50</v>
      </c>
      <c r="F186" s="6" t="s">
        <v>484</v>
      </c>
      <c r="G186" s="7" t="n">
        <f aca="false">J186*S186</f>
        <v>2425.56653902333</v>
      </c>
      <c r="H186" s="7" t="n">
        <f aca="false">I186*Parâmetros!$B$6/100*S186</f>
        <v>112.121395918045</v>
      </c>
      <c r="I186" s="8" t="n">
        <v>36268</v>
      </c>
      <c r="J186" s="8" t="n">
        <v>7846</v>
      </c>
      <c r="K186" s="9" t="n">
        <f aca="false">J186/I186</f>
        <v>0.216333958310356</v>
      </c>
      <c r="L186" s="10" t="n">
        <v>0.214</v>
      </c>
      <c r="M186" s="6" t="str">
        <f aca="false">IF(K186&gt;L186,"sim","não")</f>
        <v>sim</v>
      </c>
      <c r="N186" s="11" t="n">
        <v>-1.2</v>
      </c>
      <c r="O186" s="8" t="n">
        <v>16581</v>
      </c>
      <c r="P186" s="8" t="n">
        <v>8750</v>
      </c>
      <c r="Q186" s="9" t="n">
        <f aca="false">O186/(O186+P186)</f>
        <v>0.65457344755438</v>
      </c>
      <c r="R186" s="10" t="n">
        <v>0.69</v>
      </c>
      <c r="S186" s="12" t="n">
        <f aca="false">2*Q186-1</f>
        <v>0.30914689510876</v>
      </c>
      <c r="T186" s="10" t="n">
        <v>0.123</v>
      </c>
      <c r="U186" s="6" t="s">
        <v>52</v>
      </c>
      <c r="V186" s="6" t="s">
        <v>53</v>
      </c>
      <c r="W186" s="6" t="s">
        <v>54</v>
      </c>
      <c r="X186" s="6" t="s">
        <v>526</v>
      </c>
      <c r="Y186" s="8" t="n">
        <v>48648</v>
      </c>
    </row>
    <row r="187" customFormat="false" ht="15" hidden="false" customHeight="false" outlineLevel="0" collapsed="false">
      <c r="A187" s="5" t="n">
        <f aca="false">RANK(G187,$G$2:$G$1311)</f>
        <v>186</v>
      </c>
      <c r="B187" s="6" t="str">
        <f aca="false">IF(G187&gt;=Parâmetros!$B$4,"A",IF(G187&gt;=Parâmetros!$B$5,"B","C"))</f>
        <v>B</v>
      </c>
      <c r="C187" s="6" t="s">
        <v>527</v>
      </c>
      <c r="D187" s="6" t="s">
        <v>66</v>
      </c>
      <c r="E187" s="6" t="s">
        <v>50</v>
      </c>
      <c r="F187" s="6" t="s">
        <v>67</v>
      </c>
      <c r="G187" s="7" t="n">
        <f aca="false">J187*S187</f>
        <v>2419.98161942537</v>
      </c>
      <c r="H187" s="7" t="n">
        <f aca="false">I187*Parâmetros!$B$6/100*S187</f>
        <v>94.5385730869692</v>
      </c>
      <c r="I187" s="8" t="n">
        <v>15431</v>
      </c>
      <c r="J187" s="8" t="n">
        <v>3950</v>
      </c>
      <c r="K187" s="9" t="n">
        <f aca="false">J187/I187</f>
        <v>0.255978225649666</v>
      </c>
      <c r="L187" s="10" t="n">
        <v>0.356</v>
      </c>
      <c r="M187" s="6" t="str">
        <f aca="false">IF(K187&gt;L187,"sim","não")</f>
        <v>não</v>
      </c>
      <c r="N187" s="11" t="n">
        <v>-0.34</v>
      </c>
      <c r="O187" s="8" t="n">
        <v>8335</v>
      </c>
      <c r="P187" s="8" t="n">
        <v>2002</v>
      </c>
      <c r="Q187" s="9" t="n">
        <f aca="false">O187/(O187+P187)</f>
        <v>0.806326787269034</v>
      </c>
      <c r="R187" s="10" t="n">
        <v>0.818</v>
      </c>
      <c r="S187" s="12" t="n">
        <f aca="false">2*Q187-1</f>
        <v>0.612653574538067</v>
      </c>
      <c r="T187" s="10" t="n">
        <v>0.099</v>
      </c>
      <c r="U187" s="6" t="s">
        <v>68</v>
      </c>
      <c r="V187" s="6" t="s">
        <v>53</v>
      </c>
      <c r="W187" s="6" t="s">
        <v>54</v>
      </c>
      <c r="X187" s="6" t="s">
        <v>528</v>
      </c>
      <c r="Y187" s="8" t="n">
        <v>17928</v>
      </c>
    </row>
    <row r="188" customFormat="false" ht="15" hidden="false" customHeight="false" outlineLevel="0" collapsed="false">
      <c r="A188" s="5" t="n">
        <f aca="false">RANK(G188,$G$2:$G$1311)</f>
        <v>187</v>
      </c>
      <c r="B188" s="6" t="str">
        <f aca="false">IF(G188&gt;=Parâmetros!$B$4,"A",IF(G188&gt;=Parâmetros!$B$5,"B","C"))</f>
        <v>B</v>
      </c>
      <c r="C188" s="6" t="s">
        <v>529</v>
      </c>
      <c r="D188" s="6" t="s">
        <v>86</v>
      </c>
      <c r="E188" s="6" t="s">
        <v>50</v>
      </c>
      <c r="F188" s="6" t="s">
        <v>117</v>
      </c>
      <c r="G188" s="7" t="n">
        <f aca="false">J188*S188</f>
        <v>2411.62645046117</v>
      </c>
      <c r="H188" s="7" t="n">
        <f aca="false">I188*Parâmetros!$B$6/100*S188</f>
        <v>113.568012496281</v>
      </c>
      <c r="I188" s="8" t="n">
        <v>18606</v>
      </c>
      <c r="J188" s="8" t="n">
        <v>3951</v>
      </c>
      <c r="K188" s="9" t="n">
        <f aca="false">J188/I188</f>
        <v>0.212350854563044</v>
      </c>
      <c r="L188" s="10" t="n">
        <v>0.263</v>
      </c>
      <c r="M188" s="6" t="str">
        <f aca="false">IF(K188&gt;L188,"sim","não")</f>
        <v>não</v>
      </c>
      <c r="N188" s="11" t="n">
        <v>2.74</v>
      </c>
      <c r="O188" s="8" t="n">
        <v>10825</v>
      </c>
      <c r="P188" s="8" t="n">
        <v>2619</v>
      </c>
      <c r="Q188" s="9" t="n">
        <f aca="false">O188/(O188+P188)</f>
        <v>0.805191907170485</v>
      </c>
      <c r="R188" s="10" t="n">
        <v>0.832</v>
      </c>
      <c r="S188" s="12" t="n">
        <f aca="false">2*Q188-1</f>
        <v>0.61038381434097</v>
      </c>
      <c r="T188" s="10" t="n">
        <v>0.11</v>
      </c>
      <c r="U188" s="6" t="s">
        <v>96</v>
      </c>
      <c r="V188" s="6" t="s">
        <v>72</v>
      </c>
      <c r="W188" s="6" t="s">
        <v>54</v>
      </c>
      <c r="X188" s="6" t="s">
        <v>530</v>
      </c>
      <c r="Y188" s="8" t="n">
        <v>19584</v>
      </c>
    </row>
    <row r="189" customFormat="false" ht="15" hidden="false" customHeight="false" outlineLevel="0" collapsed="false">
      <c r="A189" s="5" t="n">
        <f aca="false">RANK(G189,$G$2:$G$1311)</f>
        <v>188</v>
      </c>
      <c r="B189" s="6" t="str">
        <f aca="false">IF(G189&gt;=Parâmetros!$B$4,"A",IF(G189&gt;=Parâmetros!$B$5,"B","C"))</f>
        <v>B</v>
      </c>
      <c r="C189" s="6" t="s">
        <v>531</v>
      </c>
      <c r="D189" s="6" t="s">
        <v>49</v>
      </c>
      <c r="E189" s="6" t="s">
        <v>50</v>
      </c>
      <c r="F189" s="6" t="s">
        <v>168</v>
      </c>
      <c r="G189" s="7" t="n">
        <f aca="false">J189*S189</f>
        <v>2409.1112559959</v>
      </c>
      <c r="H189" s="7" t="n">
        <f aca="false">I189*Parâmetros!$B$6/100*S189</f>
        <v>150.626865365808</v>
      </c>
      <c r="I189" s="8" t="n">
        <v>27548</v>
      </c>
      <c r="J189" s="8" t="n">
        <v>4406</v>
      </c>
      <c r="K189" s="9" t="n">
        <f aca="false">J189/I189</f>
        <v>0.159939015536518</v>
      </c>
      <c r="L189" s="10" t="n">
        <v>0.215</v>
      </c>
      <c r="M189" s="6" t="str">
        <f aca="false">IF(K189&gt;L189,"sim","não")</f>
        <v>não</v>
      </c>
      <c r="N189" s="11" t="n">
        <v>-0.57</v>
      </c>
      <c r="O189" s="8" t="n">
        <v>16607</v>
      </c>
      <c r="P189" s="8" t="n">
        <v>4866</v>
      </c>
      <c r="Q189" s="9" t="n">
        <f aca="false">O189/(O189+P189)</f>
        <v>0.773389838401714</v>
      </c>
      <c r="R189" s="10" t="n">
        <v>0.811</v>
      </c>
      <c r="S189" s="12" t="n">
        <f aca="false">2*Q189-1</f>
        <v>0.546779676803428</v>
      </c>
      <c r="T189" s="10" t="n">
        <v>0.093</v>
      </c>
      <c r="U189" s="6" t="s">
        <v>77</v>
      </c>
      <c r="V189" s="6" t="s">
        <v>59</v>
      </c>
      <c r="W189" s="6" t="s">
        <v>54</v>
      </c>
      <c r="X189" s="6" t="s">
        <v>532</v>
      </c>
      <c r="Y189" s="8" t="n">
        <v>34180</v>
      </c>
    </row>
    <row r="190" customFormat="false" ht="15" hidden="false" customHeight="false" outlineLevel="0" collapsed="false">
      <c r="A190" s="5" t="n">
        <f aca="false">RANK(G190,$G$2:$G$1311)</f>
        <v>189</v>
      </c>
      <c r="B190" s="6" t="str">
        <f aca="false">IF(G190&gt;=Parâmetros!$B$4,"A",IF(G190&gt;=Parâmetros!$B$5,"B","C"))</f>
        <v>B</v>
      </c>
      <c r="C190" s="6" t="s">
        <v>533</v>
      </c>
      <c r="D190" s="6" t="s">
        <v>75</v>
      </c>
      <c r="E190" s="6" t="s">
        <v>50</v>
      </c>
      <c r="F190" s="6" t="s">
        <v>319</v>
      </c>
      <c r="G190" s="7" t="n">
        <f aca="false">J190*S190</f>
        <v>2398.58077617328</v>
      </c>
      <c r="H190" s="7" t="n">
        <f aca="false">I190*Parâmetros!$B$6/100*S190</f>
        <v>124.566958483754</v>
      </c>
      <c r="I190" s="8" t="n">
        <v>37548</v>
      </c>
      <c r="J190" s="8" t="n">
        <v>7230</v>
      </c>
      <c r="K190" s="9" t="n">
        <f aca="false">J190/I190</f>
        <v>0.192553531479706</v>
      </c>
      <c r="L190" s="10" t="n">
        <v>0.208</v>
      </c>
      <c r="M190" s="6" t="str">
        <f aca="false">IF(K190&gt;L190,"sim","não")</f>
        <v>não</v>
      </c>
      <c r="N190" s="11" t="n">
        <v>-2.11</v>
      </c>
      <c r="O190" s="8" t="n">
        <v>17707</v>
      </c>
      <c r="P190" s="8" t="n">
        <v>8885</v>
      </c>
      <c r="Q190" s="9" t="n">
        <f aca="false">O190/(O190+P190)</f>
        <v>0.665876955475331</v>
      </c>
      <c r="R190" s="10" t="n">
        <v>0.746</v>
      </c>
      <c r="S190" s="12" t="n">
        <f aca="false">2*Q190-1</f>
        <v>0.331753910950662</v>
      </c>
      <c r="T190" s="10" t="n">
        <v>0.108</v>
      </c>
      <c r="U190" s="6" t="s">
        <v>77</v>
      </c>
      <c r="V190" s="6" t="s">
        <v>59</v>
      </c>
      <c r="W190" s="6" t="s">
        <v>54</v>
      </c>
      <c r="X190" s="6" t="s">
        <v>534</v>
      </c>
      <c r="Y190" s="8" t="n">
        <v>47640</v>
      </c>
    </row>
    <row r="191" customFormat="false" ht="15" hidden="false" customHeight="false" outlineLevel="0" collapsed="false">
      <c r="A191" s="5" t="n">
        <f aca="false">RANK(G191,$G$2:$G$1311)</f>
        <v>190</v>
      </c>
      <c r="B191" s="6" t="str">
        <f aca="false">IF(G191&gt;=Parâmetros!$B$4,"A",IF(G191&gt;=Parâmetros!$B$5,"B","C"))</f>
        <v>B</v>
      </c>
      <c r="C191" s="6" t="s">
        <v>535</v>
      </c>
      <c r="D191" s="6" t="s">
        <v>177</v>
      </c>
      <c r="E191" s="6" t="s">
        <v>50</v>
      </c>
      <c r="F191" s="6" t="s">
        <v>181</v>
      </c>
      <c r="G191" s="7" t="n">
        <f aca="false">J191*S191</f>
        <v>2387.76728601888</v>
      </c>
      <c r="H191" s="7" t="n">
        <f aca="false">I191*Parâmetros!$B$6/100*S191</f>
        <v>102.801583917149</v>
      </c>
      <c r="I191" s="8" t="n">
        <v>19176</v>
      </c>
      <c r="J191" s="8" t="n">
        <v>4454</v>
      </c>
      <c r="K191" s="9" t="n">
        <f aca="false">J191/I191</f>
        <v>0.232269503546099</v>
      </c>
      <c r="L191" s="10" t="n">
        <v>0.26</v>
      </c>
      <c r="M191" s="6" t="str">
        <f aca="false">IF(K191&gt;L191,"sim","não")</f>
        <v>não</v>
      </c>
      <c r="N191" s="11" t="n">
        <v>1.68</v>
      </c>
      <c r="O191" s="8" t="n">
        <v>10086</v>
      </c>
      <c r="P191" s="8" t="n">
        <v>3046</v>
      </c>
      <c r="Q191" s="9" t="n">
        <f aca="false">O191/(O191+P191)</f>
        <v>0.768047517514468</v>
      </c>
      <c r="R191" s="10" t="n">
        <v>0.807</v>
      </c>
      <c r="S191" s="12" t="n">
        <f aca="false">2*Q191-1</f>
        <v>0.536095035028937</v>
      </c>
      <c r="T191" s="10" t="n">
        <v>0.093</v>
      </c>
      <c r="U191" s="6" t="s">
        <v>96</v>
      </c>
      <c r="V191" s="6" t="s">
        <v>72</v>
      </c>
      <c r="W191" s="6" t="s">
        <v>54</v>
      </c>
      <c r="X191" s="6" t="s">
        <v>536</v>
      </c>
      <c r="Y191" s="8" t="n">
        <v>23565</v>
      </c>
    </row>
    <row r="192" customFormat="false" ht="15" hidden="false" customHeight="false" outlineLevel="0" collapsed="false">
      <c r="A192" s="5" t="n">
        <f aca="false">RANK(G192,$G$2:$G$1311)</f>
        <v>191</v>
      </c>
      <c r="B192" s="6" t="str">
        <f aca="false">IF(G192&gt;=Parâmetros!$B$4,"A",IF(G192&gt;=Parâmetros!$B$5,"B","C"))</f>
        <v>B</v>
      </c>
      <c r="C192" s="6" t="s">
        <v>537</v>
      </c>
      <c r="D192" s="6" t="s">
        <v>49</v>
      </c>
      <c r="E192" s="6" t="s">
        <v>50</v>
      </c>
      <c r="F192" s="6" t="s">
        <v>538</v>
      </c>
      <c r="G192" s="7" t="n">
        <f aca="false">J192*S192</f>
        <v>2386.56880114739</v>
      </c>
      <c r="H192" s="7" t="n">
        <f aca="false">I192*Parâmetros!$B$6/100*S192</f>
        <v>138.667206614359</v>
      </c>
      <c r="I192" s="8" t="n">
        <v>32102</v>
      </c>
      <c r="J192" s="8" t="n">
        <v>5525</v>
      </c>
      <c r="K192" s="9" t="n">
        <f aca="false">J192/I192</f>
        <v>0.17210765684381</v>
      </c>
      <c r="L192" s="10" t="n">
        <v>0.218</v>
      </c>
      <c r="M192" s="6" t="str">
        <f aca="false">IF(K192&gt;L192,"sim","não")</f>
        <v>não</v>
      </c>
      <c r="N192" s="11" t="n">
        <v>-0.9</v>
      </c>
      <c r="O192" s="8" t="n">
        <v>16973</v>
      </c>
      <c r="P192" s="8" t="n">
        <v>6733</v>
      </c>
      <c r="Q192" s="9" t="n">
        <f aca="false">O192/(O192+P192)</f>
        <v>0.715979077026913</v>
      </c>
      <c r="R192" s="10" t="n">
        <v>0.758</v>
      </c>
      <c r="S192" s="12" t="n">
        <f aca="false">2*Q192-1</f>
        <v>0.431958154053826</v>
      </c>
      <c r="T192" s="10" t="n">
        <v>0.092</v>
      </c>
      <c r="U192" s="6" t="s">
        <v>144</v>
      </c>
      <c r="V192" s="6" t="s">
        <v>72</v>
      </c>
      <c r="W192" s="6" t="s">
        <v>54</v>
      </c>
      <c r="X192" s="6" t="s">
        <v>539</v>
      </c>
      <c r="Y192" s="8" t="n">
        <v>37834</v>
      </c>
    </row>
    <row r="193" customFormat="false" ht="15" hidden="false" customHeight="false" outlineLevel="0" collapsed="false">
      <c r="A193" s="5" t="n">
        <f aca="false">RANK(G193,$G$2:$G$1311)</f>
        <v>192</v>
      </c>
      <c r="B193" s="6" t="str">
        <f aca="false">IF(G193&gt;=Parâmetros!$B$4,"A",IF(G193&gt;=Parâmetros!$B$5,"B","C"))</f>
        <v>B</v>
      </c>
      <c r="C193" s="6" t="s">
        <v>540</v>
      </c>
      <c r="D193" s="6" t="s">
        <v>86</v>
      </c>
      <c r="E193" s="6" t="s">
        <v>50</v>
      </c>
      <c r="F193" s="6" t="s">
        <v>108</v>
      </c>
      <c r="G193" s="7" t="n">
        <f aca="false">J193*S193</f>
        <v>2383.40939299956</v>
      </c>
      <c r="H193" s="7" t="n">
        <f aca="false">I193*Parâmetros!$B$6/100*S193</f>
        <v>111.324463573644</v>
      </c>
      <c r="I193" s="8" t="n">
        <v>21808</v>
      </c>
      <c r="J193" s="8" t="n">
        <v>4669</v>
      </c>
      <c r="K193" s="9" t="n">
        <f aca="false">J193/I193</f>
        <v>0.214095744680851</v>
      </c>
      <c r="L193" s="10" t="n">
        <v>0.277</v>
      </c>
      <c r="M193" s="6" t="str">
        <f aca="false">IF(K193&gt;L193,"sim","não")</f>
        <v>não</v>
      </c>
      <c r="N193" s="11" t="n">
        <v>1.18</v>
      </c>
      <c r="O193" s="8" t="n">
        <v>11932</v>
      </c>
      <c r="P193" s="8" t="n">
        <v>3867</v>
      </c>
      <c r="Q193" s="9" t="n">
        <f aca="false">O193/(O193+P193)</f>
        <v>0.75523767327046</v>
      </c>
      <c r="R193" s="10" t="n">
        <v>0.797</v>
      </c>
      <c r="S193" s="12" t="n">
        <f aca="false">2*Q193-1</f>
        <v>0.51047534654092</v>
      </c>
      <c r="T193" s="10" t="n">
        <v>0.082</v>
      </c>
      <c r="U193" s="6" t="s">
        <v>58</v>
      </c>
      <c r="V193" s="6" t="s">
        <v>59</v>
      </c>
      <c r="W193" s="6" t="s">
        <v>54</v>
      </c>
      <c r="X193" s="6" t="s">
        <v>541</v>
      </c>
      <c r="Y193" s="8" t="n">
        <v>26943</v>
      </c>
    </row>
    <row r="194" customFormat="false" ht="15" hidden="false" customHeight="false" outlineLevel="0" collapsed="false">
      <c r="A194" s="5" t="n">
        <f aca="false">RANK(G194,$G$2:$G$1311)</f>
        <v>193</v>
      </c>
      <c r="B194" s="6" t="str">
        <f aca="false">IF(G194&gt;=Parâmetros!$B$4,"A",IF(G194&gt;=Parâmetros!$B$5,"B","C"))</f>
        <v>B</v>
      </c>
      <c r="C194" s="6" t="s">
        <v>542</v>
      </c>
      <c r="D194" s="6" t="s">
        <v>351</v>
      </c>
      <c r="E194" s="6" t="s">
        <v>50</v>
      </c>
      <c r="F194" s="6" t="s">
        <v>505</v>
      </c>
      <c r="G194" s="7" t="n">
        <f aca="false">J194*S194</f>
        <v>2382.19485828</v>
      </c>
      <c r="H194" s="7" t="n">
        <f aca="false">I194*Parâmetros!$B$6/100*S194</f>
        <v>107.913466896144</v>
      </c>
      <c r="I194" s="8" t="n">
        <v>27103</v>
      </c>
      <c r="J194" s="8" t="n">
        <v>5983</v>
      </c>
      <c r="K194" s="9" t="n">
        <f aca="false">J194/I194</f>
        <v>0.220750470427628</v>
      </c>
      <c r="L194" s="10" t="n">
        <v>0.224</v>
      </c>
      <c r="M194" s="6" t="str">
        <f aca="false">IF(K194&gt;L194,"sim","não")</f>
        <v>não</v>
      </c>
      <c r="N194" s="11" t="n">
        <v>1.53</v>
      </c>
      <c r="O194" s="8" t="n">
        <v>12998</v>
      </c>
      <c r="P194" s="8" t="n">
        <v>5595</v>
      </c>
      <c r="Q194" s="9" t="n">
        <f aca="false">O194/(O194+P194)</f>
        <v>0.699080299037272</v>
      </c>
      <c r="R194" s="10" t="n">
        <v>0.706</v>
      </c>
      <c r="S194" s="12" t="n">
        <f aca="false">2*Q194-1</f>
        <v>0.398160598074544</v>
      </c>
      <c r="T194" s="10" t="n">
        <v>0.085</v>
      </c>
      <c r="U194" s="6" t="s">
        <v>96</v>
      </c>
      <c r="V194" s="6" t="s">
        <v>72</v>
      </c>
      <c r="W194" s="6" t="s">
        <v>54</v>
      </c>
      <c r="X194" s="6" t="s">
        <v>543</v>
      </c>
      <c r="Y194" s="8" t="n">
        <v>31645</v>
      </c>
    </row>
    <row r="195" customFormat="false" ht="15" hidden="false" customHeight="false" outlineLevel="0" collapsed="false">
      <c r="A195" s="5" t="n">
        <f aca="false">RANK(G195,$G$2:$G$1311)</f>
        <v>194</v>
      </c>
      <c r="B195" s="6" t="str">
        <f aca="false">IF(G195&gt;=Parâmetros!$B$4,"A",IF(G195&gt;=Parâmetros!$B$5,"B","C"))</f>
        <v>B</v>
      </c>
      <c r="C195" s="6" t="s">
        <v>544</v>
      </c>
      <c r="D195" s="6" t="s">
        <v>86</v>
      </c>
      <c r="E195" s="6" t="s">
        <v>50</v>
      </c>
      <c r="F195" s="6" t="s">
        <v>114</v>
      </c>
      <c r="G195" s="7" t="n">
        <f aca="false">J195*S195</f>
        <v>2380.23348300192</v>
      </c>
      <c r="H195" s="7" t="n">
        <f aca="false">I195*Parâmetros!$B$6/100*S195</f>
        <v>105.231686978833</v>
      </c>
      <c r="I195" s="8" t="n">
        <v>17755</v>
      </c>
      <c r="J195" s="8" t="n">
        <v>4016</v>
      </c>
      <c r="K195" s="9" t="n">
        <f aca="false">J195/I195</f>
        <v>0.226189805688538</v>
      </c>
      <c r="L195" s="10" t="n">
        <v>0.307</v>
      </c>
      <c r="M195" s="6" t="str">
        <f aca="false">IF(K195&gt;L195,"sim","não")</f>
        <v>não</v>
      </c>
      <c r="N195" s="11" t="n">
        <v>-0.71</v>
      </c>
      <c r="O195" s="8" t="n">
        <v>9932</v>
      </c>
      <c r="P195" s="8" t="n">
        <v>2540</v>
      </c>
      <c r="Q195" s="9" t="n">
        <f aca="false">O195/(O195+P195)</f>
        <v>0.796343810134702</v>
      </c>
      <c r="R195" s="10" t="n">
        <v>0.859</v>
      </c>
      <c r="S195" s="12" t="n">
        <f aca="false">2*Q195-1</f>
        <v>0.592687620269403</v>
      </c>
      <c r="T195" s="10" t="n">
        <v>0.101</v>
      </c>
      <c r="U195" s="6" t="s">
        <v>96</v>
      </c>
      <c r="V195" s="6" t="s">
        <v>72</v>
      </c>
      <c r="W195" s="6" t="s">
        <v>54</v>
      </c>
      <c r="X195" s="6" t="s">
        <v>545</v>
      </c>
      <c r="Y195" s="8" t="n">
        <v>22455</v>
      </c>
    </row>
    <row r="196" customFormat="false" ht="15" hidden="false" customHeight="false" outlineLevel="0" collapsed="false">
      <c r="A196" s="5" t="n">
        <f aca="false">RANK(G196,$G$2:$G$1311)</f>
        <v>195</v>
      </c>
      <c r="B196" s="6" t="str">
        <f aca="false">IF(G196&gt;=Parâmetros!$B$4,"A",IF(G196&gt;=Parâmetros!$B$5,"B","C"))</f>
        <v>B</v>
      </c>
      <c r="C196" s="6" t="s">
        <v>546</v>
      </c>
      <c r="D196" s="6" t="s">
        <v>208</v>
      </c>
      <c r="E196" s="6" t="s">
        <v>209</v>
      </c>
      <c r="F196" s="6" t="s">
        <v>210</v>
      </c>
      <c r="G196" s="7" t="n">
        <f aca="false">J196*S196</f>
        <v>2372.20249274373</v>
      </c>
      <c r="H196" s="7" t="n">
        <f aca="false">I196*Parâmetros!$B$6/100*S196</f>
        <v>105.562344203517</v>
      </c>
      <c r="I196" s="8" t="n">
        <v>15833</v>
      </c>
      <c r="J196" s="8" t="n">
        <v>3558</v>
      </c>
      <c r="K196" s="9" t="n">
        <f aca="false">J196/I196</f>
        <v>0.224720520432009</v>
      </c>
      <c r="L196" s="10" t="n">
        <v>0.222</v>
      </c>
      <c r="M196" s="6" t="str">
        <f aca="false">IF(K196&gt;L196,"sim","não")</f>
        <v>sim</v>
      </c>
      <c r="N196" s="11" t="n">
        <v>2.71</v>
      </c>
      <c r="O196" s="8" t="n">
        <v>9762</v>
      </c>
      <c r="P196" s="8" t="n">
        <v>1952</v>
      </c>
      <c r="Q196" s="9" t="n">
        <f aca="false">O196/(O196+P196)</f>
        <v>0.833361789311934</v>
      </c>
      <c r="R196" s="10" t="n">
        <v>0.86</v>
      </c>
      <c r="S196" s="12" t="n">
        <f aca="false">2*Q196-1</f>
        <v>0.666723578623869</v>
      </c>
      <c r="T196" s="10" t="n">
        <v>0.064</v>
      </c>
      <c r="U196" s="6" t="s">
        <v>83</v>
      </c>
      <c r="V196" s="6" t="s">
        <v>53</v>
      </c>
      <c r="W196" s="6" t="s">
        <v>211</v>
      </c>
      <c r="X196" s="6" t="s">
        <v>547</v>
      </c>
      <c r="Y196" s="8" t="n">
        <v>20136</v>
      </c>
    </row>
    <row r="197" customFormat="false" ht="15" hidden="false" customHeight="false" outlineLevel="0" collapsed="false">
      <c r="A197" s="5" t="n">
        <f aca="false">RANK(G197,$G$2:$G$1311)</f>
        <v>196</v>
      </c>
      <c r="B197" s="6" t="str">
        <f aca="false">IF(G197&gt;=Parâmetros!$B$4,"A",IF(G197&gt;=Parâmetros!$B$5,"B","C"))</f>
        <v>B</v>
      </c>
      <c r="C197" s="6" t="s">
        <v>548</v>
      </c>
      <c r="D197" s="6" t="s">
        <v>49</v>
      </c>
      <c r="E197" s="6" t="s">
        <v>50</v>
      </c>
      <c r="F197" s="6" t="s">
        <v>549</v>
      </c>
      <c r="G197" s="7" t="n">
        <f aca="false">J197*S197</f>
        <v>2367.60095770152</v>
      </c>
      <c r="H197" s="7" t="n">
        <f aca="false">I197*Parâmetros!$B$6/100*S197</f>
        <v>129.933631284916</v>
      </c>
      <c r="I197" s="8" t="n">
        <v>23527</v>
      </c>
      <c r="J197" s="8" t="n">
        <v>4287</v>
      </c>
      <c r="K197" s="9" t="n">
        <f aca="false">J197/I197</f>
        <v>0.182216177158159</v>
      </c>
      <c r="L197" s="10" t="n">
        <v>0.199</v>
      </c>
      <c r="M197" s="6" t="str">
        <f aca="false">IF(K197&gt;L197,"sim","não")</f>
        <v>não</v>
      </c>
      <c r="N197" s="11" t="n">
        <v>-1.67</v>
      </c>
      <c r="O197" s="8" t="n">
        <v>13615</v>
      </c>
      <c r="P197" s="8" t="n">
        <v>3927</v>
      </c>
      <c r="Q197" s="9" t="n">
        <f aca="false">O197/(O197+P197)</f>
        <v>0.776137270550678</v>
      </c>
      <c r="R197" s="10" t="n">
        <v>0.815</v>
      </c>
      <c r="S197" s="12" t="n">
        <f aca="false">2*Q197-1</f>
        <v>0.552274541101357</v>
      </c>
      <c r="T197" s="10" t="n">
        <v>0.129</v>
      </c>
      <c r="U197" s="6" t="s">
        <v>71</v>
      </c>
      <c r="V197" s="6" t="s">
        <v>72</v>
      </c>
      <c r="W197" s="6" t="s">
        <v>54</v>
      </c>
      <c r="X197" s="6" t="s">
        <v>550</v>
      </c>
      <c r="Y197" s="8" t="n">
        <v>26604</v>
      </c>
    </row>
    <row r="198" customFormat="false" ht="15" hidden="false" customHeight="false" outlineLevel="0" collapsed="false">
      <c r="A198" s="5" t="n">
        <f aca="false">RANK(G198,$G$2:$G$1311)</f>
        <v>197</v>
      </c>
      <c r="B198" s="6" t="str">
        <f aca="false">IF(G198&gt;=Parâmetros!$B$4,"A",IF(G198&gt;=Parâmetros!$B$5,"B","C"))</f>
        <v>B</v>
      </c>
      <c r="C198" s="6" t="s">
        <v>551</v>
      </c>
      <c r="D198" s="6" t="s">
        <v>75</v>
      </c>
      <c r="E198" s="6" t="s">
        <v>50</v>
      </c>
      <c r="F198" s="6" t="s">
        <v>154</v>
      </c>
      <c r="G198" s="7" t="n">
        <f aca="false">J198*S198</f>
        <v>2367.5901189387</v>
      </c>
      <c r="H198" s="7" t="n">
        <f aca="false">I198*Parâmetros!$B$6/100*S198</f>
        <v>125.056224458676</v>
      </c>
      <c r="I198" s="8" t="n">
        <v>17494</v>
      </c>
      <c r="J198" s="8" t="n">
        <v>3312</v>
      </c>
      <c r="K198" s="9" t="n">
        <f aca="false">J198/I198</f>
        <v>0.189322053275409</v>
      </c>
      <c r="L198" s="10" t="n">
        <v>0.274</v>
      </c>
      <c r="M198" s="6" t="str">
        <f aca="false">IF(K198&gt;L198,"sim","não")</f>
        <v>não</v>
      </c>
      <c r="N198" s="11" t="n">
        <v>-1.33</v>
      </c>
      <c r="O198" s="8" t="n">
        <v>11246</v>
      </c>
      <c r="P198" s="8" t="n">
        <v>1870</v>
      </c>
      <c r="Q198" s="9" t="n">
        <f aca="false">O198/(O198+P198)</f>
        <v>0.85742604452577</v>
      </c>
      <c r="R198" s="10" t="n">
        <v>0.915</v>
      </c>
      <c r="S198" s="12" t="n">
        <f aca="false">2*Q198-1</f>
        <v>0.71485208905154</v>
      </c>
      <c r="T198" s="10" t="n">
        <v>0.1</v>
      </c>
      <c r="U198" s="6" t="s">
        <v>77</v>
      </c>
      <c r="V198" s="6" t="s">
        <v>59</v>
      </c>
      <c r="W198" s="6" t="s">
        <v>54</v>
      </c>
      <c r="X198" s="6" t="s">
        <v>552</v>
      </c>
      <c r="Y198" s="8" t="n">
        <v>19783</v>
      </c>
    </row>
    <row r="199" customFormat="false" ht="15" hidden="false" customHeight="false" outlineLevel="0" collapsed="false">
      <c r="A199" s="5" t="n">
        <f aca="false">RANK(G199,$G$2:$G$1311)</f>
        <v>198</v>
      </c>
      <c r="B199" s="6" t="str">
        <f aca="false">IF(G199&gt;=Parâmetros!$B$4,"A",IF(G199&gt;=Parâmetros!$B$5,"B","C"))</f>
        <v>B</v>
      </c>
      <c r="C199" s="6" t="s">
        <v>553</v>
      </c>
      <c r="D199" s="6" t="s">
        <v>49</v>
      </c>
      <c r="E199" s="6" t="s">
        <v>50</v>
      </c>
      <c r="F199" s="6" t="s">
        <v>127</v>
      </c>
      <c r="G199" s="7" t="n">
        <f aca="false">J199*S199</f>
        <v>2367.12892606104</v>
      </c>
      <c r="H199" s="7" t="n">
        <f aca="false">I199*Parâmetros!$B$6/100*S199</f>
        <v>103.311682534033</v>
      </c>
      <c r="I199" s="8" t="n">
        <v>16000</v>
      </c>
      <c r="J199" s="8" t="n">
        <v>3666</v>
      </c>
      <c r="K199" s="9" t="n">
        <f aca="false">J199/I199</f>
        <v>0.229125</v>
      </c>
      <c r="L199" s="10" t="n">
        <v>0.209</v>
      </c>
      <c r="M199" s="6" t="str">
        <f aca="false">IF(K199&gt;L199,"sim","não")</f>
        <v>sim</v>
      </c>
      <c r="N199" s="11" t="n">
        <v>0.71</v>
      </c>
      <c r="O199" s="8" t="n">
        <v>9248</v>
      </c>
      <c r="P199" s="8" t="n">
        <v>1991</v>
      </c>
      <c r="Q199" s="9" t="n">
        <f aca="false">O199/(O199+P199)</f>
        <v>0.822849007918854</v>
      </c>
      <c r="R199" s="10" t="n">
        <v>0.836</v>
      </c>
      <c r="S199" s="12" t="n">
        <f aca="false">2*Q199-1</f>
        <v>0.645698015837708</v>
      </c>
      <c r="T199" s="10" t="n">
        <v>0.079</v>
      </c>
      <c r="U199" s="6" t="s">
        <v>71</v>
      </c>
      <c r="V199" s="6" t="s">
        <v>72</v>
      </c>
      <c r="W199" s="6" t="s">
        <v>54</v>
      </c>
      <c r="X199" s="6" t="s">
        <v>554</v>
      </c>
      <c r="Y199" s="8" t="n">
        <v>14987</v>
      </c>
    </row>
    <row r="200" customFormat="false" ht="15" hidden="false" customHeight="false" outlineLevel="0" collapsed="false">
      <c r="A200" s="5" t="n">
        <f aca="false">RANK(G200,$G$2:$G$1311)</f>
        <v>199</v>
      </c>
      <c r="B200" s="6" t="str">
        <f aca="false">IF(G200&gt;=Parâmetros!$B$4,"A",IF(G200&gt;=Parâmetros!$B$5,"B","C"))</f>
        <v>B</v>
      </c>
      <c r="C200" s="6" t="s">
        <v>555</v>
      </c>
      <c r="D200" s="6" t="s">
        <v>75</v>
      </c>
      <c r="E200" s="6" t="s">
        <v>50</v>
      </c>
      <c r="F200" s="6" t="s">
        <v>154</v>
      </c>
      <c r="G200" s="7" t="n">
        <f aca="false">J200*S200</f>
        <v>2365.147102526</v>
      </c>
      <c r="H200" s="7" t="n">
        <f aca="false">I200*Parâmetros!$B$6/100*S200</f>
        <v>136.873563999151</v>
      </c>
      <c r="I200" s="8" t="n">
        <v>24954</v>
      </c>
      <c r="J200" s="8" t="n">
        <v>4312</v>
      </c>
      <c r="K200" s="9" t="n">
        <f aca="false">J200/I200</f>
        <v>0.172797948224734</v>
      </c>
      <c r="L200" s="10" t="n">
        <v>0.192</v>
      </c>
      <c r="M200" s="6" t="str">
        <f aca="false">IF(K200&gt;L200,"sim","não")</f>
        <v>não</v>
      </c>
      <c r="N200" s="11" t="n">
        <v>0.16</v>
      </c>
      <c r="O200" s="8" t="n">
        <v>14590</v>
      </c>
      <c r="P200" s="8" t="n">
        <v>4254</v>
      </c>
      <c r="Q200" s="9" t="n">
        <f aca="false">O200/(O200+P200)</f>
        <v>0.774251751220548</v>
      </c>
      <c r="R200" s="10" t="n">
        <v>0.825</v>
      </c>
      <c r="S200" s="12" t="n">
        <f aca="false">2*Q200-1</f>
        <v>0.548503502441095</v>
      </c>
      <c r="T200" s="10" t="n">
        <v>0.106</v>
      </c>
      <c r="U200" s="6" t="s">
        <v>77</v>
      </c>
      <c r="V200" s="6" t="s">
        <v>59</v>
      </c>
      <c r="W200" s="6" t="s">
        <v>54</v>
      </c>
      <c r="X200" s="6" t="s">
        <v>556</v>
      </c>
      <c r="Y200" s="8" t="n">
        <v>26320</v>
      </c>
    </row>
    <row r="201" customFormat="false" ht="15" hidden="false" customHeight="false" outlineLevel="0" collapsed="false">
      <c r="A201" s="5" t="n">
        <f aca="false">RANK(G201,$G$2:$G$1311)</f>
        <v>200</v>
      </c>
      <c r="B201" s="6" t="str">
        <f aca="false">IF(G201&gt;=Parâmetros!$B$4,"A",IF(G201&gt;=Parâmetros!$B$5,"B","C"))</f>
        <v>B</v>
      </c>
      <c r="C201" s="6" t="s">
        <v>557</v>
      </c>
      <c r="D201" s="6" t="s">
        <v>49</v>
      </c>
      <c r="E201" s="6" t="s">
        <v>50</v>
      </c>
      <c r="F201" s="6" t="s">
        <v>132</v>
      </c>
      <c r="G201" s="7" t="n">
        <f aca="false">J201*S201</f>
        <v>2360.05167173252</v>
      </c>
      <c r="H201" s="7" t="n">
        <f aca="false">I201*Parâmetros!$B$6/100*S201</f>
        <v>126.935671732523</v>
      </c>
      <c r="I201" s="8" t="n">
        <v>29286</v>
      </c>
      <c r="J201" s="8" t="n">
        <v>5445</v>
      </c>
      <c r="K201" s="9" t="n">
        <f aca="false">J201/I201</f>
        <v>0.185925015365704</v>
      </c>
      <c r="L201" s="10" t="n">
        <v>0.259</v>
      </c>
      <c r="M201" s="6" t="str">
        <f aca="false">IF(K201&gt;L201,"sim","não")</f>
        <v>não</v>
      </c>
      <c r="N201" s="11" t="n">
        <v>-0.93</v>
      </c>
      <c r="O201" s="8" t="n">
        <v>15327</v>
      </c>
      <c r="P201" s="8" t="n">
        <v>6058</v>
      </c>
      <c r="Q201" s="9" t="n">
        <f aca="false">O201/(O201+P201)</f>
        <v>0.716717325227964</v>
      </c>
      <c r="R201" s="10" t="n">
        <v>0.727</v>
      </c>
      <c r="S201" s="12" t="n">
        <f aca="false">2*Q201-1</f>
        <v>0.433434650455927</v>
      </c>
      <c r="T201" s="10" t="n">
        <v>0.084</v>
      </c>
      <c r="U201" s="6" t="s">
        <v>120</v>
      </c>
      <c r="V201" s="6" t="s">
        <v>59</v>
      </c>
      <c r="W201" s="6" t="s">
        <v>54</v>
      </c>
      <c r="X201" s="6" t="s">
        <v>558</v>
      </c>
      <c r="Y201" s="8" t="n">
        <v>35362</v>
      </c>
    </row>
    <row r="202" customFormat="false" ht="15" hidden="false" customHeight="false" outlineLevel="0" collapsed="false">
      <c r="A202" s="5" t="n">
        <f aca="false">RANK(G202,$G$2:$G$1311)</f>
        <v>201</v>
      </c>
      <c r="B202" s="6" t="str">
        <f aca="false">IF(G202&gt;=Parâmetros!$B$4,"A",IF(G202&gt;=Parâmetros!$B$5,"B","C"))</f>
        <v>B</v>
      </c>
      <c r="C202" s="6" t="s">
        <v>559</v>
      </c>
      <c r="D202" s="6" t="s">
        <v>66</v>
      </c>
      <c r="E202" s="6" t="s">
        <v>50</v>
      </c>
      <c r="F202" s="6" t="s">
        <v>460</v>
      </c>
      <c r="G202" s="7" t="n">
        <f aca="false">J202*S202</f>
        <v>2357.31573033708</v>
      </c>
      <c r="H202" s="7" t="n">
        <f aca="false">I202*Parâmetros!$B$6/100*S202</f>
        <v>104.621101123596</v>
      </c>
      <c r="I202" s="8" t="n">
        <v>20198</v>
      </c>
      <c r="J202" s="8" t="n">
        <v>4551</v>
      </c>
      <c r="K202" s="9" t="n">
        <f aca="false">J202/I202</f>
        <v>0.225319338548371</v>
      </c>
      <c r="L202" s="10" t="n">
        <v>0.326</v>
      </c>
      <c r="M202" s="6" t="str">
        <f aca="false">IF(K202&gt;L202,"sim","não")</f>
        <v>não</v>
      </c>
      <c r="N202" s="11" t="n">
        <v>-0.16</v>
      </c>
      <c r="O202" s="8" t="n">
        <v>10808</v>
      </c>
      <c r="P202" s="8" t="n">
        <v>3432</v>
      </c>
      <c r="Q202" s="9" t="n">
        <f aca="false">O202/(O202+P202)</f>
        <v>0.758988764044944</v>
      </c>
      <c r="R202" s="10" t="n">
        <v>0.746</v>
      </c>
      <c r="S202" s="12" t="n">
        <f aca="false">2*Q202-1</f>
        <v>0.517977528089888</v>
      </c>
      <c r="T202" s="10" t="n">
        <v>0.077</v>
      </c>
      <c r="U202" s="6" t="s">
        <v>63</v>
      </c>
      <c r="V202" s="6" t="s">
        <v>59</v>
      </c>
      <c r="W202" s="6" t="s">
        <v>54</v>
      </c>
      <c r="X202" s="6" t="s">
        <v>560</v>
      </c>
      <c r="Y202" s="8" t="n">
        <v>26461</v>
      </c>
    </row>
    <row r="203" customFormat="false" ht="15" hidden="false" customHeight="false" outlineLevel="0" collapsed="false">
      <c r="A203" s="5" t="n">
        <f aca="false">RANK(G203,$G$2:$G$1311)</f>
        <v>202</v>
      </c>
      <c r="B203" s="6" t="str">
        <f aca="false">IF(G203&gt;=Parâmetros!$B$4,"A",IF(G203&gt;=Parâmetros!$B$5,"B","C"))</f>
        <v>B</v>
      </c>
      <c r="C203" s="6" t="s">
        <v>561</v>
      </c>
      <c r="D203" s="6" t="s">
        <v>49</v>
      </c>
      <c r="E203" s="6" t="s">
        <v>50</v>
      </c>
      <c r="F203" s="6" t="s">
        <v>289</v>
      </c>
      <c r="G203" s="7" t="n">
        <f aca="false">J203*S203</f>
        <v>2356.46765625776</v>
      </c>
      <c r="H203" s="7" t="n">
        <f aca="false">I203*Parâmetros!$B$6/100*S203</f>
        <v>109.68299359579</v>
      </c>
      <c r="I203" s="8" t="n">
        <v>29454</v>
      </c>
      <c r="J203" s="8" t="n">
        <v>6328</v>
      </c>
      <c r="K203" s="9" t="n">
        <f aca="false">J203/I203</f>
        <v>0.214843484755891</v>
      </c>
      <c r="L203" s="10" t="n">
        <v>0.193</v>
      </c>
      <c r="M203" s="6" t="str">
        <f aca="false">IF(K203&gt;L203,"sim","não")</f>
        <v>sim</v>
      </c>
      <c r="N203" s="11" t="n">
        <v>-2.23</v>
      </c>
      <c r="O203" s="8" t="n">
        <v>13822</v>
      </c>
      <c r="P203" s="8" t="n">
        <v>6321</v>
      </c>
      <c r="Q203" s="9" t="n">
        <f aca="false">O203/(O203+P203)</f>
        <v>0.686193714938192</v>
      </c>
      <c r="R203" s="10" t="n">
        <v>0.734</v>
      </c>
      <c r="S203" s="12" t="n">
        <f aca="false">2*Q203-1</f>
        <v>0.372387429876384</v>
      </c>
      <c r="T203" s="10" t="n">
        <v>0.077</v>
      </c>
      <c r="U203" s="6" t="s">
        <v>71</v>
      </c>
      <c r="V203" s="6" t="s">
        <v>72</v>
      </c>
      <c r="W203" s="6" t="s">
        <v>54</v>
      </c>
      <c r="X203" s="6" t="s">
        <v>562</v>
      </c>
      <c r="Y203" s="8" t="n">
        <v>35308</v>
      </c>
    </row>
    <row r="204" customFormat="false" ht="15" hidden="false" customHeight="false" outlineLevel="0" collapsed="false">
      <c r="A204" s="5" t="n">
        <f aca="false">RANK(G204,$G$2:$G$1311)</f>
        <v>203</v>
      </c>
      <c r="B204" s="6" t="str">
        <f aca="false">IF(G204&gt;=Parâmetros!$B$4,"A",IF(G204&gt;=Parâmetros!$B$5,"B","C"))</f>
        <v>B</v>
      </c>
      <c r="C204" s="6" t="s">
        <v>563</v>
      </c>
      <c r="D204" s="6" t="s">
        <v>49</v>
      </c>
      <c r="E204" s="6" t="s">
        <v>50</v>
      </c>
      <c r="F204" s="6" t="s">
        <v>564</v>
      </c>
      <c r="G204" s="7" t="n">
        <f aca="false">J204*S204</f>
        <v>2354.37877944723</v>
      </c>
      <c r="H204" s="7" t="n">
        <f aca="false">I204*Parâmetros!$B$6/100*S204</f>
        <v>153.578960118716</v>
      </c>
      <c r="I204" s="8" t="n">
        <v>34703</v>
      </c>
      <c r="J204" s="8" t="n">
        <v>5320</v>
      </c>
      <c r="K204" s="9" t="n">
        <f aca="false">J204/I204</f>
        <v>0.153300867360171</v>
      </c>
      <c r="L204" s="10" t="n">
        <v>0.202</v>
      </c>
      <c r="M204" s="6" t="str">
        <f aca="false">IF(K204&gt;L204,"sim","não")</f>
        <v>não</v>
      </c>
      <c r="N204" s="11" t="n">
        <v>-1.53</v>
      </c>
      <c r="O204" s="8" t="n">
        <v>19442</v>
      </c>
      <c r="P204" s="8" t="n">
        <v>7513</v>
      </c>
      <c r="Q204" s="9" t="n">
        <f aca="false">O204/(O204+P204)</f>
        <v>0.721276201075867</v>
      </c>
      <c r="R204" s="10" t="n">
        <v>0.78</v>
      </c>
      <c r="S204" s="12" t="n">
        <f aca="false">2*Q204-1</f>
        <v>0.442552402151734</v>
      </c>
      <c r="T204" s="10" t="n">
        <v>0.105</v>
      </c>
      <c r="U204" s="6" t="s">
        <v>63</v>
      </c>
      <c r="V204" s="6" t="s">
        <v>59</v>
      </c>
      <c r="W204" s="6" t="s">
        <v>54</v>
      </c>
      <c r="X204" s="6" t="s">
        <v>565</v>
      </c>
      <c r="Y204" s="8" t="n">
        <v>43903</v>
      </c>
    </row>
    <row r="205" customFormat="false" ht="15" hidden="false" customHeight="false" outlineLevel="0" collapsed="false">
      <c r="A205" s="5" t="n">
        <f aca="false">RANK(G205,$G$2:$G$1311)</f>
        <v>204</v>
      </c>
      <c r="B205" s="6" t="str">
        <f aca="false">IF(G205&gt;=Parâmetros!$B$4,"A",IF(G205&gt;=Parâmetros!$B$5,"B","C"))</f>
        <v>B</v>
      </c>
      <c r="C205" s="6" t="s">
        <v>566</v>
      </c>
      <c r="D205" s="6" t="s">
        <v>49</v>
      </c>
      <c r="E205" s="6" t="s">
        <v>50</v>
      </c>
      <c r="F205" s="6" t="s">
        <v>289</v>
      </c>
      <c r="G205" s="7" t="n">
        <f aca="false">J205*S205</f>
        <v>2352.58042649343</v>
      </c>
      <c r="H205" s="7" t="n">
        <f aca="false">I205*Parâmetros!$B$6/100*S205</f>
        <v>159.533280610083</v>
      </c>
      <c r="I205" s="8" t="n">
        <v>27708</v>
      </c>
      <c r="J205" s="8" t="n">
        <v>4086</v>
      </c>
      <c r="K205" s="9" t="n">
        <f aca="false">J205/I205</f>
        <v>0.147466435686444</v>
      </c>
      <c r="L205" s="10" t="n">
        <v>0.166</v>
      </c>
      <c r="M205" s="6" t="str">
        <f aca="false">IF(K205&gt;L205,"sim","não")</f>
        <v>não</v>
      </c>
      <c r="N205" s="11" t="n">
        <v>-0.75</v>
      </c>
      <c r="O205" s="8" t="n">
        <v>16737</v>
      </c>
      <c r="P205" s="8" t="n">
        <v>4506</v>
      </c>
      <c r="Q205" s="9" t="n">
        <f aca="false">O205/(O205+P205)</f>
        <v>0.787883067363367</v>
      </c>
      <c r="R205" s="10" t="n">
        <v>0.826</v>
      </c>
      <c r="S205" s="12" t="n">
        <f aca="false">2*Q205-1</f>
        <v>0.575766134726734</v>
      </c>
      <c r="T205" s="10" t="n">
        <v>0.113</v>
      </c>
      <c r="U205" s="6" t="s">
        <v>83</v>
      </c>
      <c r="V205" s="6" t="s">
        <v>53</v>
      </c>
      <c r="W205" s="6" t="s">
        <v>54</v>
      </c>
      <c r="X205" s="6" t="s">
        <v>567</v>
      </c>
      <c r="Y205" s="8" t="n">
        <v>33386</v>
      </c>
    </row>
    <row r="206" customFormat="false" ht="15" hidden="false" customHeight="false" outlineLevel="0" collapsed="false">
      <c r="A206" s="5" t="n">
        <f aca="false">RANK(G206,$G$2:$G$1311)</f>
        <v>205</v>
      </c>
      <c r="B206" s="6" t="str">
        <f aca="false">IF(G206&gt;=Parâmetros!$B$4,"A",IF(G206&gt;=Parâmetros!$B$5,"B","C"))</f>
        <v>B</v>
      </c>
      <c r="C206" s="6" t="s">
        <v>568</v>
      </c>
      <c r="D206" s="6" t="s">
        <v>49</v>
      </c>
      <c r="E206" s="6" t="s">
        <v>50</v>
      </c>
      <c r="F206" s="6" t="s">
        <v>569</v>
      </c>
      <c r="G206" s="7" t="n">
        <f aca="false">J206*S206</f>
        <v>2350.88668961561</v>
      </c>
      <c r="H206" s="7" t="n">
        <f aca="false">I206*Parâmetros!$B$6/100*S206</f>
        <v>126.04966724039</v>
      </c>
      <c r="I206" s="8" t="n">
        <v>27758</v>
      </c>
      <c r="J206" s="8" t="n">
        <v>5177</v>
      </c>
      <c r="K206" s="9" t="n">
        <f aca="false">J206/I206</f>
        <v>0.186504791411485</v>
      </c>
      <c r="L206" s="10" t="n">
        <v>0.276</v>
      </c>
      <c r="M206" s="6" t="str">
        <f aca="false">IF(K206&gt;L206,"sim","não")</f>
        <v>não</v>
      </c>
      <c r="N206" s="11" t="n">
        <v>-0.19</v>
      </c>
      <c r="O206" s="8" t="n">
        <v>15207</v>
      </c>
      <c r="P206" s="8" t="n">
        <v>5709</v>
      </c>
      <c r="Q206" s="9" t="n">
        <f aca="false">O206/(O206+P206)</f>
        <v>0.727051061388411</v>
      </c>
      <c r="R206" s="10" t="n">
        <v>0.741</v>
      </c>
      <c r="S206" s="12" t="n">
        <f aca="false">2*Q206-1</f>
        <v>0.454102122776822</v>
      </c>
      <c r="T206" s="10" t="n">
        <v>0.113</v>
      </c>
      <c r="U206" s="6" t="s">
        <v>96</v>
      </c>
      <c r="V206" s="6" t="s">
        <v>72</v>
      </c>
      <c r="W206" s="6" t="s">
        <v>54</v>
      </c>
      <c r="X206" s="6" t="s">
        <v>570</v>
      </c>
      <c r="Y206" s="8" t="n">
        <v>33872</v>
      </c>
    </row>
    <row r="207" customFormat="false" ht="15" hidden="false" customHeight="false" outlineLevel="0" collapsed="false">
      <c r="A207" s="5" t="n">
        <f aca="false">RANK(G207,$G$2:$G$1311)</f>
        <v>206</v>
      </c>
      <c r="B207" s="6" t="str">
        <f aca="false">IF(G207&gt;=Parâmetros!$B$4,"A",IF(G207&gt;=Parâmetros!$B$5,"B","C"))</f>
        <v>B</v>
      </c>
      <c r="C207" s="6" t="s">
        <v>571</v>
      </c>
      <c r="D207" s="6" t="s">
        <v>49</v>
      </c>
      <c r="E207" s="6" t="s">
        <v>50</v>
      </c>
      <c r="F207" s="6" t="s">
        <v>199</v>
      </c>
      <c r="G207" s="7" t="n">
        <f aca="false">J207*S207</f>
        <v>2349.80791618161</v>
      </c>
      <c r="H207" s="7" t="n">
        <f aca="false">I207*Parâmetros!$B$6/100*S207</f>
        <v>86.8531548311991</v>
      </c>
      <c r="I207" s="8" t="n">
        <v>13066</v>
      </c>
      <c r="J207" s="8" t="n">
        <v>3535</v>
      </c>
      <c r="K207" s="9" t="n">
        <f aca="false">J207/I207</f>
        <v>0.270549517832543</v>
      </c>
      <c r="L207" s="10" t="n">
        <v>0.351</v>
      </c>
      <c r="M207" s="6" t="str">
        <f aca="false">IF(K207&gt;L207,"sim","não")</f>
        <v>não</v>
      </c>
      <c r="N207" s="11" t="n">
        <v>-0.35</v>
      </c>
      <c r="O207" s="8" t="n">
        <v>7150</v>
      </c>
      <c r="P207" s="8" t="n">
        <v>1440</v>
      </c>
      <c r="Q207" s="9" t="n">
        <f aca="false">O207/(O207+P207)</f>
        <v>0.832363213038417</v>
      </c>
      <c r="R207" s="10" t="n">
        <v>0.863</v>
      </c>
      <c r="S207" s="12" t="n">
        <f aca="false">2*Q207-1</f>
        <v>0.664726426076834</v>
      </c>
      <c r="T207" s="10" t="n">
        <v>0.155</v>
      </c>
      <c r="U207" s="6" t="s">
        <v>96</v>
      </c>
      <c r="V207" s="6" t="s">
        <v>72</v>
      </c>
      <c r="W207" s="6" t="s">
        <v>54</v>
      </c>
      <c r="X207" s="6" t="s">
        <v>572</v>
      </c>
      <c r="Y207" s="8" t="n">
        <v>13690</v>
      </c>
    </row>
    <row r="208" customFormat="false" ht="15" hidden="false" customHeight="false" outlineLevel="0" collapsed="false">
      <c r="A208" s="5" t="n">
        <f aca="false">RANK(G208,$G$2:$G$1311)</f>
        <v>207</v>
      </c>
      <c r="B208" s="6" t="str">
        <f aca="false">IF(G208&gt;=Parâmetros!$B$4,"A",IF(G208&gt;=Parâmetros!$B$5,"B","C"))</f>
        <v>B</v>
      </c>
      <c r="C208" s="6" t="s">
        <v>573</v>
      </c>
      <c r="D208" s="6" t="s">
        <v>49</v>
      </c>
      <c r="E208" s="6" t="s">
        <v>50</v>
      </c>
      <c r="F208" s="6" t="s">
        <v>289</v>
      </c>
      <c r="G208" s="7" t="n">
        <f aca="false">J208*S208</f>
        <v>2348.4815172747</v>
      </c>
      <c r="H208" s="7" t="n">
        <f aca="false">I208*Parâmetros!$B$6/100*S208</f>
        <v>108.365378110655</v>
      </c>
      <c r="I208" s="8" t="n">
        <v>17262</v>
      </c>
      <c r="J208" s="8" t="n">
        <v>3741</v>
      </c>
      <c r="K208" s="9" t="n">
        <f aca="false">J208/I208</f>
        <v>0.216718804310045</v>
      </c>
      <c r="L208" s="10" t="n">
        <v>0.233</v>
      </c>
      <c r="M208" s="6" t="str">
        <f aca="false">IF(K208&gt;L208,"sim","não")</f>
        <v>não</v>
      </c>
      <c r="N208" s="11" t="n">
        <v>1.23</v>
      </c>
      <c r="O208" s="8" t="n">
        <v>10106</v>
      </c>
      <c r="P208" s="8" t="n">
        <v>2311</v>
      </c>
      <c r="Q208" s="9" t="n">
        <f aca="false">O208/(O208+P208)</f>
        <v>0.813884191028429</v>
      </c>
      <c r="R208" s="10" t="n">
        <v>0.842</v>
      </c>
      <c r="S208" s="12" t="n">
        <f aca="false">2*Q208-1</f>
        <v>0.627768382056858</v>
      </c>
      <c r="T208" s="10" t="n">
        <v>0.112</v>
      </c>
      <c r="U208" s="6" t="s">
        <v>144</v>
      </c>
      <c r="V208" s="6" t="s">
        <v>72</v>
      </c>
      <c r="W208" s="6" t="s">
        <v>54</v>
      </c>
      <c r="X208" s="6" t="s">
        <v>574</v>
      </c>
      <c r="Y208" s="8" t="n">
        <v>17996</v>
      </c>
    </row>
    <row r="209" customFormat="false" ht="15" hidden="false" customHeight="false" outlineLevel="0" collapsed="false">
      <c r="A209" s="5" t="n">
        <f aca="false">RANK(G209,$G$2:$G$1311)</f>
        <v>208</v>
      </c>
      <c r="B209" s="6" t="str">
        <f aca="false">IF(G209&gt;=Parâmetros!$B$4,"A",IF(G209&gt;=Parâmetros!$B$5,"B","C"))</f>
        <v>B</v>
      </c>
      <c r="C209" s="6" t="s">
        <v>575</v>
      </c>
      <c r="D209" s="6" t="s">
        <v>49</v>
      </c>
      <c r="E209" s="6" t="s">
        <v>50</v>
      </c>
      <c r="F209" s="6" t="s">
        <v>132</v>
      </c>
      <c r="G209" s="7" t="n">
        <f aca="false">J209*S209</f>
        <v>2346.31851742469</v>
      </c>
      <c r="H209" s="7" t="n">
        <f aca="false">I209*Parâmetros!$B$6/100*S209</f>
        <v>104.711553455405</v>
      </c>
      <c r="I209" s="8" t="n">
        <v>19016</v>
      </c>
      <c r="J209" s="8" t="n">
        <v>4261</v>
      </c>
      <c r="K209" s="9" t="n">
        <f aca="false">J209/I209</f>
        <v>0.224074463609592</v>
      </c>
      <c r="L209" s="10" t="n">
        <v>0.259</v>
      </c>
      <c r="M209" s="6" t="str">
        <f aca="false">IF(K209&gt;L209,"sim","não")</f>
        <v>não</v>
      </c>
      <c r="N209" s="11" t="n">
        <v>-0.57</v>
      </c>
      <c r="O209" s="8" t="n">
        <v>10501</v>
      </c>
      <c r="P209" s="8" t="n">
        <v>3043</v>
      </c>
      <c r="Q209" s="9" t="n">
        <f aca="false">O209/(O209+P209)</f>
        <v>0.775324867099823</v>
      </c>
      <c r="R209" s="10" t="n">
        <v>0.793</v>
      </c>
      <c r="S209" s="12" t="n">
        <f aca="false">2*Q209-1</f>
        <v>0.550649734199646</v>
      </c>
      <c r="T209" s="10" t="n">
        <v>0.075</v>
      </c>
      <c r="U209" s="6" t="s">
        <v>83</v>
      </c>
      <c r="V209" s="6" t="s">
        <v>53</v>
      </c>
      <c r="W209" s="6" t="s">
        <v>54</v>
      </c>
      <c r="X209" s="6" t="s">
        <v>576</v>
      </c>
      <c r="Y209" s="8" t="n">
        <v>23654</v>
      </c>
    </row>
    <row r="210" customFormat="false" ht="15" hidden="false" customHeight="false" outlineLevel="0" collapsed="false">
      <c r="A210" s="5" t="n">
        <f aca="false">RANK(G210,$G$2:$G$1311)</f>
        <v>209</v>
      </c>
      <c r="B210" s="6" t="str">
        <f aca="false">IF(G210&gt;=Parâmetros!$B$4,"A",IF(G210&gt;=Parâmetros!$B$5,"B","C"))</f>
        <v>B</v>
      </c>
      <c r="C210" s="6" t="s">
        <v>577</v>
      </c>
      <c r="D210" s="6" t="s">
        <v>123</v>
      </c>
      <c r="E210" s="6" t="s">
        <v>50</v>
      </c>
      <c r="F210" s="6" t="s">
        <v>578</v>
      </c>
      <c r="G210" s="7" t="n">
        <f aca="false">J210*S210</f>
        <v>2343.09635607728</v>
      </c>
      <c r="H210" s="7" t="n">
        <f aca="false">I210*Parâmetros!$B$6/100*S210</f>
        <v>134.459043775984</v>
      </c>
      <c r="I210" s="8" t="n">
        <v>27367</v>
      </c>
      <c r="J210" s="8" t="n">
        <v>4769</v>
      </c>
      <c r="K210" s="9" t="n">
        <f aca="false">J210/I210</f>
        <v>0.174260971242738</v>
      </c>
      <c r="L210" s="10" t="n">
        <v>0.189</v>
      </c>
      <c r="M210" s="6" t="str">
        <f aca="false">IF(K210&gt;L210,"sim","não")</f>
        <v>não</v>
      </c>
      <c r="N210" s="11" t="n">
        <v>0.22</v>
      </c>
      <c r="O210" s="8" t="n">
        <v>15245</v>
      </c>
      <c r="P210" s="8" t="n">
        <v>5200</v>
      </c>
      <c r="Q210" s="9" t="n">
        <f aca="false">O210/(O210+P210)</f>
        <v>0.745659085350942</v>
      </c>
      <c r="R210" s="10" t="n">
        <v>0.782</v>
      </c>
      <c r="S210" s="12" t="n">
        <f aca="false">2*Q210-1</f>
        <v>0.491318170701883</v>
      </c>
      <c r="T210" s="10" t="n">
        <v>0.093</v>
      </c>
      <c r="U210" s="6" t="s">
        <v>77</v>
      </c>
      <c r="V210" s="6" t="s">
        <v>59</v>
      </c>
      <c r="W210" s="6" t="s">
        <v>54</v>
      </c>
      <c r="X210" s="6" t="s">
        <v>579</v>
      </c>
      <c r="Y210" s="8" t="n">
        <v>30641</v>
      </c>
    </row>
    <row r="211" customFormat="false" ht="15" hidden="false" customHeight="false" outlineLevel="0" collapsed="false">
      <c r="A211" s="5" t="n">
        <f aca="false">RANK(G211,$G$2:$G$1311)</f>
        <v>210</v>
      </c>
      <c r="B211" s="6" t="str">
        <f aca="false">IF(G211&gt;=Parâmetros!$B$4,"A",IF(G211&gt;=Parâmetros!$B$5,"B","C"))</f>
        <v>B</v>
      </c>
      <c r="C211" s="6" t="s">
        <v>580</v>
      </c>
      <c r="D211" s="6" t="s">
        <v>177</v>
      </c>
      <c r="E211" s="6" t="s">
        <v>50</v>
      </c>
      <c r="F211" s="6" t="s">
        <v>181</v>
      </c>
      <c r="G211" s="7" t="n">
        <f aca="false">J211*S211</f>
        <v>2342.41110124798</v>
      </c>
      <c r="H211" s="7" t="n">
        <f aca="false">I211*Parâmetros!$B$6/100*S211</f>
        <v>111.391005169443</v>
      </c>
      <c r="I211" s="8" t="n">
        <v>27082</v>
      </c>
      <c r="J211" s="8" t="n">
        <v>5695</v>
      </c>
      <c r="K211" s="9" t="n">
        <f aca="false">J211/I211</f>
        <v>0.210287275681264</v>
      </c>
      <c r="L211" s="10" t="n">
        <v>0.244</v>
      </c>
      <c r="M211" s="6" t="str">
        <f aca="false">IF(K211&gt;L211,"sim","não")</f>
        <v>não</v>
      </c>
      <c r="N211" s="11" t="n">
        <v>0.3</v>
      </c>
      <c r="O211" s="8" t="n">
        <v>13514</v>
      </c>
      <c r="P211" s="8" t="n">
        <v>5637</v>
      </c>
      <c r="Q211" s="9" t="n">
        <f aca="false">O211/(O211+P211)</f>
        <v>0.705655057177171</v>
      </c>
      <c r="R211" s="10" t="n">
        <v>0.748</v>
      </c>
      <c r="S211" s="12" t="n">
        <f aca="false">2*Q211-1</f>
        <v>0.411310114354342</v>
      </c>
      <c r="T211" s="10" t="n">
        <v>0.086</v>
      </c>
      <c r="U211" s="6" t="s">
        <v>52</v>
      </c>
      <c r="V211" s="6" t="s">
        <v>53</v>
      </c>
      <c r="W211" s="6" t="s">
        <v>54</v>
      </c>
      <c r="X211" s="6" t="s">
        <v>581</v>
      </c>
      <c r="Y211" s="8" t="n">
        <v>31786</v>
      </c>
    </row>
    <row r="212" customFormat="false" ht="15" hidden="false" customHeight="false" outlineLevel="0" collapsed="false">
      <c r="A212" s="5" t="n">
        <f aca="false">RANK(G212,$G$2:$G$1311)</f>
        <v>211</v>
      </c>
      <c r="B212" s="6" t="str">
        <f aca="false">IF(G212&gt;=Parâmetros!$B$4,"A",IF(G212&gt;=Parâmetros!$B$5,"B","C"))</f>
        <v>B</v>
      </c>
      <c r="C212" s="6" t="s">
        <v>582</v>
      </c>
      <c r="D212" s="6" t="s">
        <v>49</v>
      </c>
      <c r="E212" s="6" t="s">
        <v>50</v>
      </c>
      <c r="F212" s="6" t="s">
        <v>306</v>
      </c>
      <c r="G212" s="7" t="n">
        <f aca="false">J212*S212</f>
        <v>2341.45309061812</v>
      </c>
      <c r="H212" s="7" t="n">
        <f aca="false">I212*Parâmetros!$B$6/100*S212</f>
        <v>129.933946789358</v>
      </c>
      <c r="I212" s="8" t="n">
        <v>26065</v>
      </c>
      <c r="J212" s="8" t="n">
        <v>4697</v>
      </c>
      <c r="K212" s="9" t="n">
        <f aca="false">J212/I212</f>
        <v>0.180203337809323</v>
      </c>
      <c r="L212" s="10" t="n">
        <v>0.265</v>
      </c>
      <c r="M212" s="6" t="str">
        <f aca="false">IF(K212&gt;L212,"sim","não")</f>
        <v>não</v>
      </c>
      <c r="N212" s="11" t="n">
        <v>-0.19</v>
      </c>
      <c r="O212" s="8" t="n">
        <v>14982</v>
      </c>
      <c r="P212" s="8" t="n">
        <v>5014</v>
      </c>
      <c r="Q212" s="9" t="n">
        <f aca="false">O212/(O212+P212)</f>
        <v>0.749249849969994</v>
      </c>
      <c r="R212" s="10" t="n">
        <v>0.77</v>
      </c>
      <c r="S212" s="12" t="n">
        <f aca="false">2*Q212-1</f>
        <v>0.498499699939988</v>
      </c>
      <c r="T212" s="10" t="n">
        <v>0.091</v>
      </c>
      <c r="U212" s="6" t="s">
        <v>102</v>
      </c>
      <c r="V212" s="6" t="s">
        <v>72</v>
      </c>
      <c r="W212" s="6" t="s">
        <v>54</v>
      </c>
      <c r="X212" s="6" t="s">
        <v>583</v>
      </c>
      <c r="Y212" s="8" t="n">
        <v>34222</v>
      </c>
    </row>
    <row r="213" customFormat="false" ht="15" hidden="false" customHeight="false" outlineLevel="0" collapsed="false">
      <c r="A213" s="5" t="n">
        <f aca="false">RANK(G213,$G$2:$G$1311)</f>
        <v>212</v>
      </c>
      <c r="B213" s="6" t="str">
        <f aca="false">IF(G213&gt;=Parâmetros!$B$4,"A",IF(G213&gt;=Parâmetros!$B$5,"B","C"))</f>
        <v>B</v>
      </c>
      <c r="C213" s="6" t="s">
        <v>584</v>
      </c>
      <c r="D213" s="6" t="s">
        <v>86</v>
      </c>
      <c r="E213" s="6" t="s">
        <v>50</v>
      </c>
      <c r="F213" s="6" t="s">
        <v>87</v>
      </c>
      <c r="G213" s="7" t="n">
        <f aca="false">J213*S213</f>
        <v>2338.55255750752</v>
      </c>
      <c r="H213" s="7" t="n">
        <f aca="false">I213*Parâmetros!$B$6/100*S213</f>
        <v>99.7452887508493</v>
      </c>
      <c r="I213" s="8" t="n">
        <v>14327</v>
      </c>
      <c r="J213" s="8" t="n">
        <v>3359</v>
      </c>
      <c r="K213" s="9" t="n">
        <f aca="false">J213/I213</f>
        <v>0.234452432470161</v>
      </c>
      <c r="L213" s="10" t="n">
        <v>0.224</v>
      </c>
      <c r="M213" s="6" t="str">
        <f aca="false">IF(K213&gt;L213,"sim","não")</f>
        <v>sim</v>
      </c>
      <c r="N213" s="11" t="n">
        <v>0.52</v>
      </c>
      <c r="O213" s="8" t="n">
        <v>8738</v>
      </c>
      <c r="P213" s="8" t="n">
        <v>1565</v>
      </c>
      <c r="Q213" s="9" t="n">
        <f aca="false">O213/(O213+P213)</f>
        <v>0.848102494419101</v>
      </c>
      <c r="R213" s="10" t="n">
        <v>0.879</v>
      </c>
      <c r="S213" s="12" t="n">
        <f aca="false">2*Q213-1</f>
        <v>0.696204988838203</v>
      </c>
      <c r="T213" s="10" t="n">
        <v>0.1</v>
      </c>
      <c r="U213" s="6" t="s">
        <v>63</v>
      </c>
      <c r="V213" s="6" t="s">
        <v>59</v>
      </c>
      <c r="W213" s="6" t="s">
        <v>54</v>
      </c>
      <c r="X213" s="6" t="s">
        <v>585</v>
      </c>
      <c r="Y213" s="8" t="n">
        <v>16889</v>
      </c>
    </row>
    <row r="214" customFormat="false" ht="15" hidden="false" customHeight="false" outlineLevel="0" collapsed="false">
      <c r="A214" s="5" t="n">
        <f aca="false">RANK(G214,$G$2:$G$1311)</f>
        <v>213</v>
      </c>
      <c r="B214" s="6" t="str">
        <f aca="false">IF(G214&gt;=Parâmetros!$B$4,"A",IF(G214&gt;=Parâmetros!$B$5,"B","C"))</f>
        <v>B</v>
      </c>
      <c r="C214" s="6" t="s">
        <v>586</v>
      </c>
      <c r="D214" s="6" t="s">
        <v>66</v>
      </c>
      <c r="E214" s="6" t="s">
        <v>50</v>
      </c>
      <c r="F214" s="6" t="s">
        <v>268</v>
      </c>
      <c r="G214" s="7" t="n">
        <f aca="false">J214*S214</f>
        <v>2335.39112306658</v>
      </c>
      <c r="H214" s="7" t="n">
        <f aca="false">I214*Parâmetros!$B$6/100*S214</f>
        <v>116.240703429724</v>
      </c>
      <c r="I214" s="8" t="n">
        <v>20661</v>
      </c>
      <c r="J214" s="8" t="n">
        <v>4151</v>
      </c>
      <c r="K214" s="9" t="n">
        <f aca="false">J214/I214</f>
        <v>0.200909926915445</v>
      </c>
      <c r="L214" s="10" t="n">
        <v>0.241</v>
      </c>
      <c r="M214" s="6" t="str">
        <f aca="false">IF(K214&gt;L214,"sim","não")</f>
        <v>não</v>
      </c>
      <c r="N214" s="11" t="n">
        <v>-0.81</v>
      </c>
      <c r="O214" s="8" t="n">
        <v>11618</v>
      </c>
      <c r="P214" s="8" t="n">
        <v>3252</v>
      </c>
      <c r="Q214" s="9" t="n">
        <f aca="false">O214/(O214+P214)</f>
        <v>0.781304640215198</v>
      </c>
      <c r="R214" s="10" t="n">
        <v>0.803</v>
      </c>
      <c r="S214" s="12" t="n">
        <f aca="false">2*Q214-1</f>
        <v>0.562609280430397</v>
      </c>
      <c r="T214" s="10" t="n">
        <v>0.073</v>
      </c>
      <c r="U214" s="6" t="s">
        <v>63</v>
      </c>
      <c r="V214" s="6" t="s">
        <v>59</v>
      </c>
      <c r="W214" s="6" t="s">
        <v>54</v>
      </c>
      <c r="X214" s="6" t="s">
        <v>587</v>
      </c>
      <c r="Y214" s="8" t="n">
        <v>24088</v>
      </c>
    </row>
    <row r="215" customFormat="false" ht="15" hidden="false" customHeight="false" outlineLevel="0" collapsed="false">
      <c r="A215" s="5" t="n">
        <f aca="false">RANK(G215,$G$2:$G$1311)</f>
        <v>214</v>
      </c>
      <c r="B215" s="6" t="str">
        <f aca="false">IF(G215&gt;=Parâmetros!$B$4,"A",IF(G215&gt;=Parâmetros!$B$5,"B","C"))</f>
        <v>B</v>
      </c>
      <c r="C215" s="6" t="s">
        <v>588</v>
      </c>
      <c r="D215" s="6" t="s">
        <v>223</v>
      </c>
      <c r="E215" s="6" t="s">
        <v>209</v>
      </c>
      <c r="F215" s="6" t="s">
        <v>523</v>
      </c>
      <c r="G215" s="7" t="n">
        <f aca="false">J215*S215</f>
        <v>2332.2166488794</v>
      </c>
      <c r="H215" s="7" t="n">
        <f aca="false">I215*Parâmetros!$B$6/100*S215</f>
        <v>138.189063500534</v>
      </c>
      <c r="I215" s="8" t="n">
        <v>29081</v>
      </c>
      <c r="J215" s="8" t="n">
        <v>4908</v>
      </c>
      <c r="K215" s="9" t="n">
        <f aca="false">J215/I215</f>
        <v>0.168769987276916</v>
      </c>
      <c r="L215" s="10" t="n">
        <v>0.194</v>
      </c>
      <c r="M215" s="6" t="str">
        <f aca="false">IF(K215&gt;L215,"sim","não")</f>
        <v>não</v>
      </c>
      <c r="N215" s="11" t="n">
        <v>2.75</v>
      </c>
      <c r="O215" s="8" t="n">
        <v>16587</v>
      </c>
      <c r="P215" s="8" t="n">
        <v>5901</v>
      </c>
      <c r="Q215" s="9" t="n">
        <f aca="false">O215/(O215+P215)</f>
        <v>0.737593383137673</v>
      </c>
      <c r="R215" s="10" t="n">
        <v>0.744</v>
      </c>
      <c r="S215" s="12" t="n">
        <f aca="false">2*Q215-1</f>
        <v>0.475186766275347</v>
      </c>
      <c r="T215" s="10" t="n">
        <v>0.076</v>
      </c>
      <c r="U215" s="6" t="s">
        <v>68</v>
      </c>
      <c r="V215" s="6" t="s">
        <v>53</v>
      </c>
      <c r="W215" s="6" t="s">
        <v>54</v>
      </c>
      <c r="X215" s="6" t="s">
        <v>589</v>
      </c>
      <c r="Y215" s="8" t="n">
        <v>27198</v>
      </c>
    </row>
    <row r="216" customFormat="false" ht="15" hidden="false" customHeight="false" outlineLevel="0" collapsed="false">
      <c r="A216" s="5" t="n">
        <f aca="false">RANK(G216,$G$2:$G$1311)</f>
        <v>215</v>
      </c>
      <c r="B216" s="6" t="str">
        <f aca="false">IF(G216&gt;=Parâmetros!$B$4,"A",IF(G216&gt;=Parâmetros!$B$5,"B","C"))</f>
        <v>B</v>
      </c>
      <c r="C216" s="6" t="s">
        <v>590</v>
      </c>
      <c r="D216" s="6" t="s">
        <v>75</v>
      </c>
      <c r="E216" s="6" t="s">
        <v>50</v>
      </c>
      <c r="F216" s="6" t="s">
        <v>147</v>
      </c>
      <c r="G216" s="7" t="n">
        <f aca="false">J216*S216</f>
        <v>2330.85163918008</v>
      </c>
      <c r="H216" s="7" t="n">
        <f aca="false">I216*Parâmetros!$B$6/100*S216</f>
        <v>120.713080056086</v>
      </c>
      <c r="I216" s="8" t="n">
        <v>20348</v>
      </c>
      <c r="J216" s="8" t="n">
        <v>3929</v>
      </c>
      <c r="K216" s="9" t="n">
        <f aca="false">J216/I216</f>
        <v>0.193090229998034</v>
      </c>
      <c r="L216" s="10" t="n">
        <v>0.197</v>
      </c>
      <c r="M216" s="6" t="str">
        <f aca="false">IF(K216&gt;L216,"sim","não")</f>
        <v>não</v>
      </c>
      <c r="N216" s="11" t="n">
        <v>0.58</v>
      </c>
      <c r="O216" s="8" t="n">
        <v>11931</v>
      </c>
      <c r="P216" s="8" t="n">
        <v>3046</v>
      </c>
      <c r="Q216" s="9" t="n">
        <f aca="false">O216/(O216+P216)</f>
        <v>0.796621486278961</v>
      </c>
      <c r="R216" s="10" t="n">
        <v>0.838</v>
      </c>
      <c r="S216" s="12" t="n">
        <f aca="false">2*Q216-1</f>
        <v>0.593242972557922</v>
      </c>
      <c r="T216" s="10" t="n">
        <v>0.142</v>
      </c>
      <c r="U216" s="6" t="s">
        <v>63</v>
      </c>
      <c r="V216" s="6" t="s">
        <v>59</v>
      </c>
      <c r="W216" s="6" t="s">
        <v>54</v>
      </c>
      <c r="X216" s="6" t="s">
        <v>591</v>
      </c>
      <c r="Y216" s="8" t="n">
        <v>22344</v>
      </c>
    </row>
    <row r="217" customFormat="false" ht="15" hidden="false" customHeight="false" outlineLevel="0" collapsed="false">
      <c r="A217" s="5" t="n">
        <f aca="false">RANK(G217,$G$2:$G$1311)</f>
        <v>216</v>
      </c>
      <c r="B217" s="6" t="str">
        <f aca="false">IF(G217&gt;=Parâmetros!$B$4,"A",IF(G217&gt;=Parâmetros!$B$5,"B","C"))</f>
        <v>B</v>
      </c>
      <c r="C217" s="6" t="s">
        <v>592</v>
      </c>
      <c r="D217" s="6" t="s">
        <v>86</v>
      </c>
      <c r="E217" s="6" t="s">
        <v>50</v>
      </c>
      <c r="F217" s="6" t="s">
        <v>195</v>
      </c>
      <c r="G217" s="7" t="n">
        <f aca="false">J217*S217</f>
        <v>2329.00637366292</v>
      </c>
      <c r="H217" s="7" t="n">
        <f aca="false">I217*Parâmetros!$B$6/100*S217</f>
        <v>140.213708363354</v>
      </c>
      <c r="I217" s="8" t="n">
        <v>23106</v>
      </c>
      <c r="J217" s="8" t="n">
        <v>3838</v>
      </c>
      <c r="K217" s="9" t="n">
        <f aca="false">J217/I217</f>
        <v>0.166104042240111</v>
      </c>
      <c r="L217" s="10" t="n">
        <v>0.156</v>
      </c>
      <c r="M217" s="6" t="str">
        <f aca="false">IF(K217&gt;L217,"sim","não")</f>
        <v>sim</v>
      </c>
      <c r="N217" s="11" t="n">
        <v>9.71</v>
      </c>
      <c r="O217" s="8" t="n">
        <v>14496</v>
      </c>
      <c r="P217" s="8" t="n">
        <v>3547</v>
      </c>
      <c r="Q217" s="9" t="n">
        <f aca="false">O217/(O217+P217)</f>
        <v>0.803414066396941</v>
      </c>
      <c r="R217" s="10" t="n">
        <v>0.818</v>
      </c>
      <c r="S217" s="12" t="n">
        <f aca="false">2*Q217-1</f>
        <v>0.606828132793881</v>
      </c>
      <c r="T217" s="10" t="n">
        <v>0.073</v>
      </c>
      <c r="U217" s="6" t="s">
        <v>102</v>
      </c>
      <c r="V217" s="6" t="s">
        <v>72</v>
      </c>
      <c r="W217" s="6" t="s">
        <v>54</v>
      </c>
      <c r="X217" s="6" t="s">
        <v>593</v>
      </c>
      <c r="Y217" s="8" t="n">
        <v>24794</v>
      </c>
    </row>
    <row r="218" customFormat="false" ht="15" hidden="false" customHeight="false" outlineLevel="0" collapsed="false">
      <c r="A218" s="5" t="n">
        <f aca="false">RANK(G218,$G$2:$G$1311)</f>
        <v>217</v>
      </c>
      <c r="B218" s="6" t="str">
        <f aca="false">IF(G218&gt;=Parâmetros!$B$4,"A",IF(G218&gt;=Parâmetros!$B$5,"B","C"))</f>
        <v>B</v>
      </c>
      <c r="C218" s="6" t="s">
        <v>594</v>
      </c>
      <c r="D218" s="6" t="s">
        <v>49</v>
      </c>
      <c r="E218" s="6" t="s">
        <v>50</v>
      </c>
      <c r="F218" s="6" t="s">
        <v>230</v>
      </c>
      <c r="G218" s="7" t="n">
        <f aca="false">J218*S218</f>
        <v>2318.27234216999</v>
      </c>
      <c r="H218" s="7" t="n">
        <f aca="false">I218*Parâmetros!$B$6/100*S218</f>
        <v>136.389182836841</v>
      </c>
      <c r="I218" s="8" t="n">
        <v>19044</v>
      </c>
      <c r="J218" s="8" t="n">
        <v>3237</v>
      </c>
      <c r="K218" s="9" t="n">
        <f aca="false">J218/I218</f>
        <v>0.16997479521109</v>
      </c>
      <c r="L218" s="10" t="n">
        <v>0.189</v>
      </c>
      <c r="M218" s="6" t="str">
        <f aca="false">IF(K218&gt;L218,"sim","não")</f>
        <v>não</v>
      </c>
      <c r="N218" s="11" t="n">
        <v>-1.22</v>
      </c>
      <c r="O218" s="8" t="n">
        <v>12559</v>
      </c>
      <c r="P218" s="8" t="n">
        <v>2077</v>
      </c>
      <c r="Q218" s="9" t="n">
        <f aca="false">O218/(O218+P218)</f>
        <v>0.858089641978683</v>
      </c>
      <c r="R218" s="10" t="n">
        <v>0.897</v>
      </c>
      <c r="S218" s="12" t="n">
        <f aca="false">2*Q218-1</f>
        <v>0.716179283957365</v>
      </c>
      <c r="T218" s="10" t="n">
        <v>0.091</v>
      </c>
      <c r="U218" s="6" t="s">
        <v>71</v>
      </c>
      <c r="V218" s="6" t="s">
        <v>72</v>
      </c>
      <c r="W218" s="6" t="s">
        <v>54</v>
      </c>
      <c r="X218" s="6" t="s">
        <v>595</v>
      </c>
      <c r="Y218" s="8" t="n">
        <v>23879</v>
      </c>
    </row>
    <row r="219" customFormat="false" ht="15" hidden="false" customHeight="false" outlineLevel="0" collapsed="false">
      <c r="A219" s="5" t="n">
        <f aca="false">RANK(G219,$G$2:$G$1311)</f>
        <v>218</v>
      </c>
      <c r="B219" s="6" t="str">
        <f aca="false">IF(G219&gt;=Parâmetros!$B$4,"A",IF(G219&gt;=Parâmetros!$B$5,"B","C"))</f>
        <v>B</v>
      </c>
      <c r="C219" s="6" t="s">
        <v>596</v>
      </c>
      <c r="D219" s="6" t="s">
        <v>75</v>
      </c>
      <c r="E219" s="6" t="s">
        <v>50</v>
      </c>
      <c r="F219" s="6" t="s">
        <v>597</v>
      </c>
      <c r="G219" s="7" t="n">
        <f aca="false">J219*S219</f>
        <v>2315.531819445</v>
      </c>
      <c r="H219" s="7" t="n">
        <f aca="false">I219*Parâmetros!$B$6/100*S219</f>
        <v>144.296350788042</v>
      </c>
      <c r="I219" s="8" t="n">
        <v>32386</v>
      </c>
      <c r="J219" s="8" t="n">
        <v>5197</v>
      </c>
      <c r="K219" s="9" t="n">
        <f aca="false">J219/I219</f>
        <v>0.160470573704687</v>
      </c>
      <c r="L219" s="10" t="n">
        <v>0.155</v>
      </c>
      <c r="M219" s="6" t="str">
        <f aca="false">IF(K219&gt;L219,"sim","não")</f>
        <v>sim</v>
      </c>
      <c r="N219" s="11" t="n">
        <v>0.3</v>
      </c>
      <c r="O219" s="8" t="n">
        <v>18206</v>
      </c>
      <c r="P219" s="8" t="n">
        <v>6983</v>
      </c>
      <c r="Q219" s="9" t="n">
        <f aca="false">O219/(O219+P219)</f>
        <v>0.722775814839811</v>
      </c>
      <c r="R219" s="10" t="n">
        <v>0.761</v>
      </c>
      <c r="S219" s="12" t="n">
        <f aca="false">2*Q219-1</f>
        <v>0.445551629679622</v>
      </c>
      <c r="T219" s="10" t="n">
        <v>0.101</v>
      </c>
      <c r="U219" s="6" t="s">
        <v>63</v>
      </c>
      <c r="V219" s="6" t="s">
        <v>59</v>
      </c>
      <c r="W219" s="6" t="s">
        <v>54</v>
      </c>
      <c r="X219" s="6" t="s">
        <v>598</v>
      </c>
      <c r="Y219" s="8" t="n">
        <v>37813</v>
      </c>
    </row>
    <row r="220" customFormat="false" ht="15" hidden="false" customHeight="false" outlineLevel="0" collapsed="false">
      <c r="A220" s="5" t="n">
        <f aca="false">RANK(G220,$G$2:$G$1311)</f>
        <v>219</v>
      </c>
      <c r="B220" s="6" t="str">
        <f aca="false">IF(G220&gt;=Parâmetros!$B$4,"A",IF(G220&gt;=Parâmetros!$B$5,"B","C"))</f>
        <v>B</v>
      </c>
      <c r="C220" s="6" t="s">
        <v>599</v>
      </c>
      <c r="D220" s="6" t="s">
        <v>66</v>
      </c>
      <c r="E220" s="6" t="s">
        <v>50</v>
      </c>
      <c r="F220" s="6" t="s">
        <v>286</v>
      </c>
      <c r="G220" s="7" t="n">
        <f aca="false">J220*S220</f>
        <v>2309.94670487106</v>
      </c>
      <c r="H220" s="7" t="n">
        <f aca="false">I220*Parâmetros!$B$6/100*S220</f>
        <v>123.769153425371</v>
      </c>
      <c r="I220" s="8" t="n">
        <v>26110</v>
      </c>
      <c r="J220" s="8" t="n">
        <v>4873</v>
      </c>
      <c r="K220" s="9" t="n">
        <f aca="false">J220/I220</f>
        <v>0.186633473764841</v>
      </c>
      <c r="L220" s="10" t="n">
        <v>0.19</v>
      </c>
      <c r="M220" s="6" t="str">
        <f aca="false">IF(K220&gt;L220,"sim","não")</f>
        <v>não</v>
      </c>
      <c r="N220" s="11" t="n">
        <v>-0.72</v>
      </c>
      <c r="O220" s="8" t="n">
        <v>14147</v>
      </c>
      <c r="P220" s="8" t="n">
        <v>5048</v>
      </c>
      <c r="Q220" s="9" t="n">
        <f aca="false">O220/(O220+P220)</f>
        <v>0.737014847616567</v>
      </c>
      <c r="R220" s="10" t="n">
        <v>0.755</v>
      </c>
      <c r="S220" s="12" t="n">
        <f aca="false">2*Q220-1</f>
        <v>0.474029695233134</v>
      </c>
      <c r="T220" s="10" t="n">
        <v>0.102</v>
      </c>
      <c r="U220" s="6" t="s">
        <v>71</v>
      </c>
      <c r="V220" s="6" t="s">
        <v>72</v>
      </c>
      <c r="W220" s="6" t="s">
        <v>54</v>
      </c>
      <c r="X220" s="6" t="s">
        <v>600</v>
      </c>
      <c r="Y220" s="8" t="n">
        <v>28340</v>
      </c>
    </row>
    <row r="221" customFormat="false" ht="15" hidden="false" customHeight="false" outlineLevel="0" collapsed="false">
      <c r="A221" s="5" t="n">
        <f aca="false">RANK(G221,$G$2:$G$1311)</f>
        <v>220</v>
      </c>
      <c r="B221" s="6" t="str">
        <f aca="false">IF(G221&gt;=Parâmetros!$B$4,"A",IF(G221&gt;=Parâmetros!$B$5,"B","C"))</f>
        <v>B</v>
      </c>
      <c r="C221" s="6" t="s">
        <v>601</v>
      </c>
      <c r="D221" s="6" t="s">
        <v>445</v>
      </c>
      <c r="E221" s="6" t="s">
        <v>50</v>
      </c>
      <c r="F221" s="6" t="s">
        <v>601</v>
      </c>
      <c r="G221" s="7" t="n">
        <f aca="false">J221*S221</f>
        <v>2293.66816295418</v>
      </c>
      <c r="H221" s="7" t="n">
        <f aca="false">I221*Parâmetros!$B$6/100*S221</f>
        <v>103.883542813585</v>
      </c>
      <c r="I221" s="8" t="n">
        <v>16939</v>
      </c>
      <c r="J221" s="8" t="n">
        <v>3740</v>
      </c>
      <c r="K221" s="9" t="n">
        <f aca="false">J221/I221</f>
        <v>0.220792254560482</v>
      </c>
      <c r="L221" s="10" t="n">
        <v>0.218</v>
      </c>
      <c r="M221" s="6" t="str">
        <f aca="false">IF(K221&gt;L221,"sim","não")</f>
        <v>sim</v>
      </c>
      <c r="N221" s="11" t="n">
        <v>-1.69</v>
      </c>
      <c r="O221" s="8" t="n">
        <v>9524</v>
      </c>
      <c r="P221" s="8" t="n">
        <v>2283</v>
      </c>
      <c r="Q221" s="9" t="n">
        <f aca="false">O221/(O221+P221)</f>
        <v>0.80664012873719</v>
      </c>
      <c r="R221" s="10" t="n">
        <v>0.844</v>
      </c>
      <c r="S221" s="12" t="n">
        <f aca="false">2*Q221-1</f>
        <v>0.61328025747438</v>
      </c>
      <c r="T221" s="10" t="n">
        <v>0.111</v>
      </c>
      <c r="U221" s="6" t="s">
        <v>63</v>
      </c>
      <c r="V221" s="6" t="s">
        <v>59</v>
      </c>
      <c r="W221" s="6" t="s">
        <v>54</v>
      </c>
      <c r="X221" s="6" t="s">
        <v>602</v>
      </c>
      <c r="Y221" s="8" t="n">
        <v>21114</v>
      </c>
    </row>
    <row r="222" customFormat="false" ht="15" hidden="false" customHeight="false" outlineLevel="0" collapsed="false">
      <c r="A222" s="5" t="n">
        <f aca="false">RANK(G222,$G$2:$G$1311)</f>
        <v>221</v>
      </c>
      <c r="B222" s="6" t="str">
        <f aca="false">IF(G222&gt;=Parâmetros!$B$4,"A",IF(G222&gt;=Parâmetros!$B$5,"B","C"))</f>
        <v>B</v>
      </c>
      <c r="C222" s="6" t="s">
        <v>603</v>
      </c>
      <c r="D222" s="6" t="s">
        <v>141</v>
      </c>
      <c r="E222" s="6" t="s">
        <v>142</v>
      </c>
      <c r="F222" s="6" t="s">
        <v>205</v>
      </c>
      <c r="G222" s="7" t="n">
        <f aca="false">J222*S222</f>
        <v>2286.27634517767</v>
      </c>
      <c r="H222" s="7" t="n">
        <f aca="false">I222*Parâmetros!$B$6/100*S222</f>
        <v>68.5161807106599</v>
      </c>
      <c r="I222" s="8" t="n">
        <v>17103</v>
      </c>
      <c r="J222" s="8" t="n">
        <v>5707</v>
      </c>
      <c r="K222" s="9" t="n">
        <f aca="false">J222/I222</f>
        <v>0.333684148979711</v>
      </c>
      <c r="L222" s="10" t="n">
        <v>0.325</v>
      </c>
      <c r="M222" s="6" t="str">
        <f aca="false">IF(K222&gt;L222,"sim","não")</f>
        <v>sim</v>
      </c>
      <c r="N222" s="11" t="n">
        <v>-0.65</v>
      </c>
      <c r="O222" s="8" t="n">
        <v>6898</v>
      </c>
      <c r="P222" s="8" t="n">
        <v>2952</v>
      </c>
      <c r="Q222" s="9" t="n">
        <f aca="false">O222/(O222+P222)</f>
        <v>0.700304568527919</v>
      </c>
      <c r="R222" s="10" t="n">
        <v>0.738</v>
      </c>
      <c r="S222" s="12" t="n">
        <f aca="false">2*Q222-1</f>
        <v>0.400609137055838</v>
      </c>
      <c r="T222" s="10" t="n">
        <v>0.138</v>
      </c>
      <c r="U222" s="6" t="s">
        <v>301</v>
      </c>
      <c r="V222" s="6" t="s">
        <v>53</v>
      </c>
      <c r="W222" s="6" t="s">
        <v>54</v>
      </c>
      <c r="X222" s="6" t="s">
        <v>604</v>
      </c>
      <c r="Y222" s="8" t="n">
        <v>21952</v>
      </c>
    </row>
    <row r="223" customFormat="false" ht="15" hidden="false" customHeight="false" outlineLevel="0" collapsed="false">
      <c r="A223" s="5" t="n">
        <f aca="false">RANK(G223,$G$2:$G$1311)</f>
        <v>222</v>
      </c>
      <c r="B223" s="6" t="str">
        <f aca="false">IF(G223&gt;=Parâmetros!$B$4,"A",IF(G223&gt;=Parâmetros!$B$5,"B","C"))</f>
        <v>B</v>
      </c>
      <c r="C223" s="6" t="s">
        <v>605</v>
      </c>
      <c r="D223" s="6" t="s">
        <v>445</v>
      </c>
      <c r="E223" s="6" t="s">
        <v>50</v>
      </c>
      <c r="F223" s="6" t="s">
        <v>481</v>
      </c>
      <c r="G223" s="7" t="n">
        <f aca="false">J223*S223</f>
        <v>2285.84200480266</v>
      </c>
      <c r="H223" s="7" t="n">
        <f aca="false">I223*Parâmetros!$B$6/100*S223</f>
        <v>108.671023951727</v>
      </c>
      <c r="I223" s="8" t="n">
        <v>23238</v>
      </c>
      <c r="J223" s="8" t="n">
        <v>4888</v>
      </c>
      <c r="K223" s="9" t="n">
        <f aca="false">J223/I223</f>
        <v>0.210345124365264</v>
      </c>
      <c r="L223" s="10" t="n">
        <v>0.218</v>
      </c>
      <c r="M223" s="6" t="str">
        <f aca="false">IF(K223&gt;L223,"sim","não")</f>
        <v>não</v>
      </c>
      <c r="N223" s="11" t="n">
        <v>-0.63</v>
      </c>
      <c r="O223" s="8" t="n">
        <v>11918</v>
      </c>
      <c r="P223" s="8" t="n">
        <v>4323</v>
      </c>
      <c r="Q223" s="9" t="n">
        <f aca="false">O223/(O223+P223)</f>
        <v>0.733821809001909</v>
      </c>
      <c r="R223" s="10" t="n">
        <v>0.755</v>
      </c>
      <c r="S223" s="12" t="n">
        <f aca="false">2*Q223-1</f>
        <v>0.467643618003818</v>
      </c>
      <c r="T223" s="10" t="n">
        <v>0.116</v>
      </c>
      <c r="U223" s="6" t="s">
        <v>68</v>
      </c>
      <c r="V223" s="6" t="s">
        <v>53</v>
      </c>
      <c r="W223" s="6" t="s">
        <v>54</v>
      </c>
      <c r="X223" s="6" t="s">
        <v>606</v>
      </c>
      <c r="Y223" s="8" t="n">
        <v>26062</v>
      </c>
    </row>
    <row r="224" customFormat="false" ht="15" hidden="false" customHeight="false" outlineLevel="0" collapsed="false">
      <c r="A224" s="5" t="n">
        <f aca="false">RANK(G224,$G$2:$G$1311)</f>
        <v>223</v>
      </c>
      <c r="B224" s="6" t="str">
        <f aca="false">IF(G224&gt;=Parâmetros!$B$4,"A",IF(G224&gt;=Parâmetros!$B$5,"B","C"))</f>
        <v>B</v>
      </c>
      <c r="C224" s="6" t="s">
        <v>607</v>
      </c>
      <c r="D224" s="6" t="s">
        <v>223</v>
      </c>
      <c r="E224" s="6" t="s">
        <v>209</v>
      </c>
      <c r="F224" s="6" t="s">
        <v>438</v>
      </c>
      <c r="G224" s="7" t="n">
        <f aca="false">J224*S224</f>
        <v>2273.26178183017</v>
      </c>
      <c r="H224" s="7" t="n">
        <f aca="false">I224*Parâmetros!$B$6/100*S224</f>
        <v>123.461720311985</v>
      </c>
      <c r="I224" s="8" t="n">
        <v>23902</v>
      </c>
      <c r="J224" s="8" t="n">
        <v>4401</v>
      </c>
      <c r="K224" s="9" t="n">
        <f aca="false">J224/I224</f>
        <v>0.184126851309514</v>
      </c>
      <c r="L224" s="10" t="n">
        <v>0.205</v>
      </c>
      <c r="M224" s="6" t="str">
        <f aca="false">IF(K224&gt;L224,"sim","não")</f>
        <v>não</v>
      </c>
      <c r="N224" s="11" t="n">
        <v>4.82</v>
      </c>
      <c r="O224" s="8" t="n">
        <v>13805</v>
      </c>
      <c r="P224" s="8" t="n">
        <v>4401</v>
      </c>
      <c r="Q224" s="9" t="n">
        <f aca="false">O224/(O224+P224)</f>
        <v>0.758266505547622</v>
      </c>
      <c r="R224" s="10" t="n">
        <v>0.759</v>
      </c>
      <c r="S224" s="12" t="n">
        <f aca="false">2*Q224-1</f>
        <v>0.516533011095243</v>
      </c>
      <c r="T224" s="10" t="n">
        <v>0.06</v>
      </c>
      <c r="U224" s="6" t="s">
        <v>96</v>
      </c>
      <c r="V224" s="6" t="s">
        <v>72</v>
      </c>
      <c r="W224" s="6" t="s">
        <v>54</v>
      </c>
      <c r="X224" s="6" t="s">
        <v>608</v>
      </c>
      <c r="Y224" s="8" t="n">
        <v>25643</v>
      </c>
    </row>
    <row r="225" customFormat="false" ht="15" hidden="false" customHeight="false" outlineLevel="0" collapsed="false">
      <c r="A225" s="5" t="n">
        <f aca="false">RANK(G225,$G$2:$G$1311)</f>
        <v>224</v>
      </c>
      <c r="B225" s="6" t="str">
        <f aca="false">IF(G225&gt;=Parâmetros!$B$4,"A",IF(G225&gt;=Parâmetros!$B$5,"B","C"))</f>
        <v>B</v>
      </c>
      <c r="C225" s="6" t="s">
        <v>609</v>
      </c>
      <c r="D225" s="6" t="s">
        <v>66</v>
      </c>
      <c r="E225" s="6" t="s">
        <v>50</v>
      </c>
      <c r="F225" s="6" t="s">
        <v>277</v>
      </c>
      <c r="G225" s="7" t="n">
        <f aca="false">J225*S225</f>
        <v>2266.43573982312</v>
      </c>
      <c r="H225" s="7" t="n">
        <f aca="false">I225*Parâmetros!$B$6/100*S225</f>
        <v>119.120294172991</v>
      </c>
      <c r="I225" s="8" t="n">
        <v>21365</v>
      </c>
      <c r="J225" s="8" t="n">
        <v>4065</v>
      </c>
      <c r="K225" s="9" t="n">
        <f aca="false">J225/I225</f>
        <v>0.190264451205242</v>
      </c>
      <c r="L225" s="10" t="n">
        <v>0.199</v>
      </c>
      <c r="M225" s="6" t="str">
        <f aca="false">IF(K225&gt;L225,"sim","não")</f>
        <v>não</v>
      </c>
      <c r="N225" s="11" t="n">
        <v>-1.52</v>
      </c>
      <c r="O225" s="8" t="n">
        <v>12416</v>
      </c>
      <c r="P225" s="8" t="n">
        <v>3527</v>
      </c>
      <c r="Q225" s="9" t="n">
        <f aca="false">O225/(O225+P225)</f>
        <v>0.778774383742081</v>
      </c>
      <c r="R225" s="10" t="n">
        <v>0.83</v>
      </c>
      <c r="S225" s="12" t="n">
        <f aca="false">2*Q225-1</f>
        <v>0.557548767484162</v>
      </c>
      <c r="T225" s="10" t="n">
        <v>0.119</v>
      </c>
      <c r="U225" s="6" t="s">
        <v>77</v>
      </c>
      <c r="V225" s="6" t="s">
        <v>59</v>
      </c>
      <c r="W225" s="6" t="s">
        <v>54</v>
      </c>
      <c r="X225" s="6" t="s">
        <v>610</v>
      </c>
      <c r="Y225" s="8" t="n">
        <v>27681</v>
      </c>
    </row>
    <row r="226" customFormat="false" ht="15" hidden="false" customHeight="false" outlineLevel="0" collapsed="false">
      <c r="A226" s="5" t="n">
        <f aca="false">RANK(G226,$G$2:$G$1311)</f>
        <v>225</v>
      </c>
      <c r="B226" s="6" t="str">
        <f aca="false">IF(G226&gt;=Parâmetros!$B$4,"A",IF(G226&gt;=Parâmetros!$B$5,"B","C"))</f>
        <v>B</v>
      </c>
      <c r="C226" s="6" t="s">
        <v>611</v>
      </c>
      <c r="D226" s="6" t="s">
        <v>49</v>
      </c>
      <c r="E226" s="6" t="s">
        <v>50</v>
      </c>
      <c r="F226" s="6" t="s">
        <v>132</v>
      </c>
      <c r="G226" s="7" t="n">
        <f aca="false">J226*S226</f>
        <v>2262.60806464913</v>
      </c>
      <c r="H226" s="7" t="n">
        <f aca="false">I226*Parâmetros!$B$6/100*S226</f>
        <v>105.49346829389</v>
      </c>
      <c r="I226" s="8" t="n">
        <v>16673</v>
      </c>
      <c r="J226" s="8" t="n">
        <v>3576</v>
      </c>
      <c r="K226" s="9" t="n">
        <f aca="false">J226/I226</f>
        <v>0.214478498170695</v>
      </c>
      <c r="L226" s="10" t="n">
        <v>0.31</v>
      </c>
      <c r="M226" s="6" t="str">
        <f aca="false">IF(K226&gt;L226,"sim","não")</f>
        <v>não</v>
      </c>
      <c r="N226" s="11" t="n">
        <v>-2.34</v>
      </c>
      <c r="O226" s="8" t="n">
        <v>9900</v>
      </c>
      <c r="P226" s="8" t="n">
        <v>2227</v>
      </c>
      <c r="Q226" s="9" t="n">
        <f aca="false">O226/(O226+P226)</f>
        <v>0.816360188010225</v>
      </c>
      <c r="R226" s="10" t="n">
        <v>0.855</v>
      </c>
      <c r="S226" s="12" t="n">
        <f aca="false">2*Q226-1</f>
        <v>0.63272037602045</v>
      </c>
      <c r="T226" s="10" t="n">
        <v>0.102</v>
      </c>
      <c r="U226" s="6" t="s">
        <v>63</v>
      </c>
      <c r="V226" s="6" t="s">
        <v>59</v>
      </c>
      <c r="W226" s="6" t="s">
        <v>54</v>
      </c>
      <c r="X226" s="6" t="s">
        <v>612</v>
      </c>
      <c r="Y226" s="8" t="n">
        <v>19729</v>
      </c>
    </row>
    <row r="227" customFormat="false" ht="15" hidden="false" customHeight="false" outlineLevel="0" collapsed="false">
      <c r="A227" s="5" t="n">
        <f aca="false">RANK(G227,$G$2:$G$1311)</f>
        <v>226</v>
      </c>
      <c r="B227" s="6" t="str">
        <f aca="false">IF(G227&gt;=Parâmetros!$B$4,"A",IF(G227&gt;=Parâmetros!$B$5,"B","C"))</f>
        <v>B</v>
      </c>
      <c r="C227" s="6" t="s">
        <v>613</v>
      </c>
      <c r="D227" s="6" t="s">
        <v>49</v>
      </c>
      <c r="E227" s="6" t="s">
        <v>50</v>
      </c>
      <c r="F227" s="6" t="s">
        <v>289</v>
      </c>
      <c r="G227" s="7" t="n">
        <f aca="false">J227*S227</f>
        <v>2249.45156039912</v>
      </c>
      <c r="H227" s="7" t="n">
        <f aca="false">I227*Parâmetros!$B$6/100*S227</f>
        <v>116.172333875876</v>
      </c>
      <c r="I227" s="8" t="n">
        <v>19625</v>
      </c>
      <c r="J227" s="8" t="n">
        <v>3800</v>
      </c>
      <c r="K227" s="9" t="n">
        <f aca="false">J227/I227</f>
        <v>0.193630573248408</v>
      </c>
      <c r="L227" s="10" t="n">
        <v>0.206</v>
      </c>
      <c r="M227" s="6" t="str">
        <f aca="false">IF(K227&gt;L227,"sim","não")</f>
        <v>não</v>
      </c>
      <c r="N227" s="11" t="n">
        <v>-0.32</v>
      </c>
      <c r="O227" s="8" t="n">
        <v>11248</v>
      </c>
      <c r="P227" s="8" t="n">
        <v>2883</v>
      </c>
      <c r="Q227" s="9" t="n">
        <f aca="false">O227/(O227+P227)</f>
        <v>0.795980468473569</v>
      </c>
      <c r="R227" s="10" t="n">
        <v>0.803</v>
      </c>
      <c r="S227" s="12" t="n">
        <f aca="false">2*Q227-1</f>
        <v>0.591960936947138</v>
      </c>
      <c r="T227" s="10" t="n">
        <v>0.087</v>
      </c>
      <c r="U227" s="6" t="s">
        <v>71</v>
      </c>
      <c r="V227" s="6" t="s">
        <v>72</v>
      </c>
      <c r="W227" s="6" t="s">
        <v>54</v>
      </c>
      <c r="X227" s="6" t="s">
        <v>614</v>
      </c>
      <c r="Y227" s="8" t="n">
        <v>24138</v>
      </c>
    </row>
    <row r="228" customFormat="false" ht="15" hidden="false" customHeight="false" outlineLevel="0" collapsed="false">
      <c r="A228" s="5" t="n">
        <f aca="false">RANK(G228,$G$2:$G$1311)</f>
        <v>227</v>
      </c>
      <c r="B228" s="6" t="str">
        <f aca="false">IF(G228&gt;=Parâmetros!$B$4,"A",IF(G228&gt;=Parâmetros!$B$5,"B","C"))</f>
        <v>B</v>
      </c>
      <c r="C228" s="6" t="s">
        <v>615</v>
      </c>
      <c r="D228" s="6" t="s">
        <v>407</v>
      </c>
      <c r="E228" s="6" t="s">
        <v>50</v>
      </c>
      <c r="F228" s="6" t="s">
        <v>616</v>
      </c>
      <c r="G228" s="7" t="n">
        <f aca="false">J228*S228</f>
        <v>2239.90885014346</v>
      </c>
      <c r="H228" s="7" t="n">
        <f aca="false">I228*Parâmetros!$B$6/100*S228</f>
        <v>103.151326418009</v>
      </c>
      <c r="I228" s="8" t="n">
        <v>19466</v>
      </c>
      <c r="J228" s="8" t="n">
        <v>4227</v>
      </c>
      <c r="K228" s="9" t="n">
        <f aca="false">J228/I228</f>
        <v>0.217147847529025</v>
      </c>
      <c r="L228" s="10" t="n">
        <v>0.223</v>
      </c>
      <c r="M228" s="6" t="str">
        <f aca="false">IF(K228&gt;L228,"sim","não")</f>
        <v>não</v>
      </c>
      <c r="N228" s="11" t="n">
        <v>-0.5</v>
      </c>
      <c r="O228" s="8" t="n">
        <v>10398</v>
      </c>
      <c r="P228" s="8" t="n">
        <v>3195</v>
      </c>
      <c r="Q228" s="9" t="n">
        <f aca="false">O228/(O228+P228)</f>
        <v>0.764952549106158</v>
      </c>
      <c r="R228" s="10" t="n">
        <v>0.825</v>
      </c>
      <c r="S228" s="12" t="n">
        <f aca="false">2*Q228-1</f>
        <v>0.529905098212315</v>
      </c>
      <c r="T228" s="10" t="n">
        <v>0.121</v>
      </c>
      <c r="U228" s="6" t="s">
        <v>83</v>
      </c>
      <c r="V228" s="6" t="s">
        <v>53</v>
      </c>
      <c r="W228" s="6" t="s">
        <v>211</v>
      </c>
      <c r="X228" s="6" t="s">
        <v>617</v>
      </c>
      <c r="Y228" s="8" t="n">
        <v>23537</v>
      </c>
    </row>
    <row r="229" customFormat="false" ht="15" hidden="false" customHeight="false" outlineLevel="0" collapsed="false">
      <c r="A229" s="5" t="n">
        <f aca="false">RANK(G229,$G$2:$G$1311)</f>
        <v>228</v>
      </c>
      <c r="B229" s="6" t="str">
        <f aca="false">IF(G229&gt;=Parâmetros!$B$4,"A",IF(G229&gt;=Parâmetros!$B$5,"B","C"))</f>
        <v>B</v>
      </c>
      <c r="C229" s="6" t="s">
        <v>618</v>
      </c>
      <c r="D229" s="6" t="s">
        <v>208</v>
      </c>
      <c r="E229" s="6" t="s">
        <v>209</v>
      </c>
      <c r="F229" s="6" t="s">
        <v>489</v>
      </c>
      <c r="G229" s="7" t="n">
        <f aca="false">J229*S229</f>
        <v>2237.62092927389</v>
      </c>
      <c r="H229" s="7" t="n">
        <f aca="false">I229*Parâmetros!$B$6/100*S229</f>
        <v>136.831509922855</v>
      </c>
      <c r="I229" s="8" t="n">
        <v>21421</v>
      </c>
      <c r="J229" s="8" t="n">
        <v>3503</v>
      </c>
      <c r="K229" s="9" t="n">
        <f aca="false">J229/I229</f>
        <v>0.163531114327062</v>
      </c>
      <c r="L229" s="10" t="n">
        <v>0.196</v>
      </c>
      <c r="M229" s="6" t="str">
        <f aca="false">IF(K229&gt;L229,"sim","não")</f>
        <v>não</v>
      </c>
      <c r="N229" s="11" t="n">
        <v>0.38</v>
      </c>
      <c r="O229" s="8" t="n">
        <v>13914</v>
      </c>
      <c r="P229" s="8" t="n">
        <v>3067</v>
      </c>
      <c r="Q229" s="9" t="n">
        <f aca="false">O229/(O229+P229)</f>
        <v>0.819386373005123</v>
      </c>
      <c r="R229" s="10" t="n">
        <v>0.842</v>
      </c>
      <c r="S229" s="12" t="n">
        <f aca="false">2*Q229-1</f>
        <v>0.638772746010247</v>
      </c>
      <c r="T229" s="10" t="n">
        <v>0.054</v>
      </c>
      <c r="U229" s="6" t="s">
        <v>83</v>
      </c>
      <c r="V229" s="6" t="s">
        <v>53</v>
      </c>
      <c r="W229" s="6" t="s">
        <v>211</v>
      </c>
      <c r="X229" s="6" t="s">
        <v>619</v>
      </c>
      <c r="Y229" s="8" t="n">
        <v>32967</v>
      </c>
    </row>
    <row r="230" customFormat="false" ht="15" hidden="false" customHeight="false" outlineLevel="0" collapsed="false">
      <c r="A230" s="5" t="n">
        <f aca="false">RANK(G230,$G$2:$G$1311)</f>
        <v>229</v>
      </c>
      <c r="B230" s="6" t="str">
        <f aca="false">IF(G230&gt;=Parâmetros!$B$4,"A",IF(G230&gt;=Parâmetros!$B$5,"B","C"))</f>
        <v>B</v>
      </c>
      <c r="C230" s="6" t="s">
        <v>620</v>
      </c>
      <c r="D230" s="6" t="s">
        <v>208</v>
      </c>
      <c r="E230" s="6" t="s">
        <v>209</v>
      </c>
      <c r="F230" s="6" t="s">
        <v>210</v>
      </c>
      <c r="G230" s="7" t="n">
        <f aca="false">J230*S230</f>
        <v>2235.30295542157</v>
      </c>
      <c r="H230" s="7" t="n">
        <f aca="false">I230*Parâmetros!$B$6/100*S230</f>
        <v>100.485691410497</v>
      </c>
      <c r="I230" s="8" t="n">
        <v>13666</v>
      </c>
      <c r="J230" s="8" t="n">
        <v>3040</v>
      </c>
      <c r="K230" s="9" t="n">
        <f aca="false">J230/I230</f>
        <v>0.222449875603688</v>
      </c>
      <c r="L230" s="10" t="n">
        <v>0.238</v>
      </c>
      <c r="M230" s="6" t="str">
        <f aca="false">IF(K230&gt;L230,"sim","não")</f>
        <v>não</v>
      </c>
      <c r="N230" s="11" t="n">
        <v>3.46</v>
      </c>
      <c r="O230" s="8" t="n">
        <v>8778</v>
      </c>
      <c r="P230" s="8" t="n">
        <v>1339</v>
      </c>
      <c r="Q230" s="9" t="n">
        <f aca="false">O230/(O230+P230)</f>
        <v>0.867648512404863</v>
      </c>
      <c r="R230" s="10" t="n">
        <v>0.88</v>
      </c>
      <c r="S230" s="12" t="n">
        <f aca="false">2*Q230-1</f>
        <v>0.735297024809726</v>
      </c>
      <c r="T230" s="10" t="n">
        <v>0.056</v>
      </c>
      <c r="U230" s="6" t="s">
        <v>71</v>
      </c>
      <c r="V230" s="6" t="s">
        <v>72</v>
      </c>
      <c r="W230" s="6" t="s">
        <v>211</v>
      </c>
      <c r="X230" s="6" t="s">
        <v>621</v>
      </c>
      <c r="Y230" s="8" t="n">
        <v>23785</v>
      </c>
    </row>
    <row r="231" customFormat="false" ht="15" hidden="false" customHeight="false" outlineLevel="0" collapsed="false">
      <c r="A231" s="5" t="n">
        <f aca="false">RANK(G231,$G$2:$G$1311)</f>
        <v>230</v>
      </c>
      <c r="B231" s="6" t="str">
        <f aca="false">IF(G231&gt;=Parâmetros!$B$4,"A",IF(G231&gt;=Parâmetros!$B$5,"B","C"))</f>
        <v>B</v>
      </c>
      <c r="C231" s="6" t="s">
        <v>622</v>
      </c>
      <c r="D231" s="6" t="s">
        <v>351</v>
      </c>
      <c r="E231" s="6" t="s">
        <v>50</v>
      </c>
      <c r="F231" s="6" t="s">
        <v>352</v>
      </c>
      <c r="G231" s="7" t="n">
        <f aca="false">J231*S231</f>
        <v>2233.78753301638</v>
      </c>
      <c r="H231" s="7" t="n">
        <f aca="false">I231*Parâmetros!$B$6/100*S231</f>
        <v>134.412849445325</v>
      </c>
      <c r="I231" s="8" t="n">
        <v>25098</v>
      </c>
      <c r="J231" s="8" t="n">
        <v>4171</v>
      </c>
      <c r="K231" s="9" t="n">
        <f aca="false">J231/I231</f>
        <v>0.166188540919595</v>
      </c>
      <c r="L231" s="10" t="n">
        <v>0.195</v>
      </c>
      <c r="M231" s="6" t="str">
        <f aca="false">IF(K231&gt;L231,"sim","não")</f>
        <v>não</v>
      </c>
      <c r="N231" s="11" t="n">
        <v>1.99</v>
      </c>
      <c r="O231" s="8" t="n">
        <v>14534</v>
      </c>
      <c r="P231" s="8" t="n">
        <v>4396</v>
      </c>
      <c r="Q231" s="9" t="n">
        <f aca="false">O231/(O231+P231)</f>
        <v>0.767776016904385</v>
      </c>
      <c r="R231" s="10" t="n">
        <v>0.789</v>
      </c>
      <c r="S231" s="12" t="n">
        <f aca="false">2*Q231-1</f>
        <v>0.535552033808769</v>
      </c>
      <c r="T231" s="10" t="n">
        <v>0.088</v>
      </c>
      <c r="U231" s="6" t="s">
        <v>83</v>
      </c>
      <c r="V231" s="6" t="s">
        <v>53</v>
      </c>
      <c r="W231" s="6" t="s">
        <v>54</v>
      </c>
      <c r="X231" s="6" t="s">
        <v>623</v>
      </c>
      <c r="Y231" s="8" t="n">
        <v>26576</v>
      </c>
    </row>
    <row r="232" customFormat="false" ht="15" hidden="false" customHeight="false" outlineLevel="0" collapsed="false">
      <c r="A232" s="5" t="n">
        <f aca="false">RANK(G232,$G$2:$G$1311)</f>
        <v>231</v>
      </c>
      <c r="B232" s="6" t="str">
        <f aca="false">IF(G232&gt;=Parâmetros!$B$4,"A",IF(G232&gt;=Parâmetros!$B$5,"B","C"))</f>
        <v>B</v>
      </c>
      <c r="C232" s="6" t="s">
        <v>352</v>
      </c>
      <c r="D232" s="6" t="s">
        <v>351</v>
      </c>
      <c r="E232" s="6" t="s">
        <v>50</v>
      </c>
      <c r="F232" s="6" t="s">
        <v>352</v>
      </c>
      <c r="G232" s="7" t="n">
        <f aca="false">J232*S232</f>
        <v>2231.79162384378</v>
      </c>
      <c r="H232" s="7" t="n">
        <f aca="false">I232*Parâmetros!$B$6/100*S232</f>
        <v>149.803911442275</v>
      </c>
      <c r="I232" s="8" t="n">
        <v>30467</v>
      </c>
      <c r="J232" s="8" t="n">
        <v>4539</v>
      </c>
      <c r="K232" s="9" t="n">
        <f aca="false">J232/I232</f>
        <v>0.148980864541963</v>
      </c>
      <c r="L232" s="10" t="n">
        <v>0.161</v>
      </c>
      <c r="M232" s="6" t="str">
        <f aca="false">IF(K232&gt;L232,"sim","não")</f>
        <v>não</v>
      </c>
      <c r="N232" s="11" t="n">
        <v>0.59</v>
      </c>
      <c r="O232" s="8" t="n">
        <v>17417</v>
      </c>
      <c r="P232" s="8" t="n">
        <v>5935</v>
      </c>
      <c r="Q232" s="9" t="n">
        <f aca="false">O232/(O232+P232)</f>
        <v>0.745846180198698</v>
      </c>
      <c r="R232" s="10" t="n">
        <v>0.777</v>
      </c>
      <c r="S232" s="12" t="n">
        <f aca="false">2*Q232-1</f>
        <v>0.491692360397396</v>
      </c>
      <c r="T232" s="10" t="n">
        <v>0.085</v>
      </c>
      <c r="U232" s="6" t="s">
        <v>71</v>
      </c>
      <c r="V232" s="6" t="s">
        <v>72</v>
      </c>
      <c r="W232" s="6" t="s">
        <v>54</v>
      </c>
      <c r="X232" s="6" t="s">
        <v>624</v>
      </c>
      <c r="Y232" s="8" t="n">
        <v>41212</v>
      </c>
    </row>
    <row r="233" customFormat="false" ht="15" hidden="false" customHeight="false" outlineLevel="0" collapsed="false">
      <c r="A233" s="5" t="n">
        <f aca="false">RANK(G233,$G$2:$G$1311)</f>
        <v>232</v>
      </c>
      <c r="B233" s="6" t="str">
        <f aca="false">IF(G233&gt;=Parâmetros!$B$4,"A",IF(G233&gt;=Parâmetros!$B$5,"B","C"))</f>
        <v>B</v>
      </c>
      <c r="C233" s="6" t="s">
        <v>625</v>
      </c>
      <c r="D233" s="6" t="s">
        <v>141</v>
      </c>
      <c r="E233" s="6" t="s">
        <v>142</v>
      </c>
      <c r="F233" s="6" t="s">
        <v>192</v>
      </c>
      <c r="G233" s="7" t="n">
        <f aca="false">J233*S233</f>
        <v>2229.79216899605</v>
      </c>
      <c r="H233" s="7" t="n">
        <f aca="false">I233*Parâmetros!$B$6/100*S233</f>
        <v>70.8902176464312</v>
      </c>
      <c r="I233" s="8" t="n">
        <v>15521</v>
      </c>
      <c r="J233" s="8" t="n">
        <v>4882</v>
      </c>
      <c r="K233" s="9" t="n">
        <f aca="false">J233/I233</f>
        <v>0.314541588815154</v>
      </c>
      <c r="L233" s="10" t="n">
        <v>0.345</v>
      </c>
      <c r="M233" s="6" t="str">
        <f aca="false">IF(K233&gt;L233,"sim","não")</f>
        <v>não</v>
      </c>
      <c r="N233" s="11" t="n">
        <v>-0.07</v>
      </c>
      <c r="O233" s="8" t="n">
        <v>6827</v>
      </c>
      <c r="P233" s="8" t="n">
        <v>2546</v>
      </c>
      <c r="Q233" s="9" t="n">
        <f aca="false">O233/(O233+P233)</f>
        <v>0.728368718659981</v>
      </c>
      <c r="R233" s="10" t="n">
        <v>0.776</v>
      </c>
      <c r="S233" s="12" t="n">
        <f aca="false">2*Q233-1</f>
        <v>0.456737437319962</v>
      </c>
      <c r="T233" s="10" t="n">
        <v>0.153</v>
      </c>
      <c r="U233" s="6" t="s">
        <v>96</v>
      </c>
      <c r="V233" s="6" t="s">
        <v>72</v>
      </c>
      <c r="W233" s="6" t="s">
        <v>54</v>
      </c>
      <c r="X233" s="6" t="s">
        <v>626</v>
      </c>
      <c r="Y233" s="8" t="n">
        <v>19548</v>
      </c>
    </row>
    <row r="234" customFormat="false" ht="15" hidden="false" customHeight="false" outlineLevel="0" collapsed="false">
      <c r="A234" s="5" t="n">
        <f aca="false">RANK(G234,$G$2:$G$1311)</f>
        <v>233</v>
      </c>
      <c r="B234" s="6" t="str">
        <f aca="false">IF(G234&gt;=Parâmetros!$B$4,"A",IF(G234&gt;=Parâmetros!$B$5,"B","C"))</f>
        <v>B</v>
      </c>
      <c r="C234" s="6" t="s">
        <v>627</v>
      </c>
      <c r="D234" s="6" t="s">
        <v>66</v>
      </c>
      <c r="E234" s="6" t="s">
        <v>50</v>
      </c>
      <c r="F234" s="6" t="s">
        <v>67</v>
      </c>
      <c r="G234" s="7" t="n">
        <f aca="false">J234*S234</f>
        <v>2227.60595177014</v>
      </c>
      <c r="H234" s="7" t="n">
        <f aca="false">I234*Parâmetros!$B$6/100*S234</f>
        <v>114.563600136822</v>
      </c>
      <c r="I234" s="8" t="n">
        <v>32462</v>
      </c>
      <c r="J234" s="8" t="n">
        <v>6312</v>
      </c>
      <c r="K234" s="9" t="n">
        <f aca="false">J234/I234</f>
        <v>0.19444273304171</v>
      </c>
      <c r="L234" s="10" t="n">
        <v>0.175</v>
      </c>
      <c r="M234" s="6" t="str">
        <f aca="false">IF(K234&gt;L234,"sim","não")</f>
        <v>sim</v>
      </c>
      <c r="N234" s="11" t="n">
        <v>-1.31</v>
      </c>
      <c r="O234" s="8" t="n">
        <v>15821</v>
      </c>
      <c r="P234" s="8" t="n">
        <v>7567</v>
      </c>
      <c r="Q234" s="9" t="n">
        <f aca="false">O234/(O234+P234)</f>
        <v>0.676458012656063</v>
      </c>
      <c r="R234" s="10" t="n">
        <v>0.702</v>
      </c>
      <c r="S234" s="12" t="n">
        <f aca="false">2*Q234-1</f>
        <v>0.352916025312126</v>
      </c>
      <c r="T234" s="10" t="n">
        <v>0.097</v>
      </c>
      <c r="U234" s="6" t="s">
        <v>68</v>
      </c>
      <c r="V234" s="6" t="s">
        <v>53</v>
      </c>
      <c r="W234" s="6" t="s">
        <v>54</v>
      </c>
      <c r="X234" s="6" t="s">
        <v>628</v>
      </c>
      <c r="Y234" s="8" t="n">
        <v>39582</v>
      </c>
    </row>
    <row r="235" customFormat="false" ht="15" hidden="false" customHeight="false" outlineLevel="0" collapsed="false">
      <c r="A235" s="5" t="n">
        <f aca="false">RANK(G235,$G$2:$G$1311)</f>
        <v>234</v>
      </c>
      <c r="B235" s="6" t="str">
        <f aca="false">IF(G235&gt;=Parâmetros!$B$4,"A",IF(G235&gt;=Parâmetros!$B$5,"B","C"))</f>
        <v>B</v>
      </c>
      <c r="C235" s="6" t="s">
        <v>629</v>
      </c>
      <c r="D235" s="6" t="s">
        <v>66</v>
      </c>
      <c r="E235" s="6" t="s">
        <v>50</v>
      </c>
      <c r="F235" s="6" t="s">
        <v>80</v>
      </c>
      <c r="G235" s="7" t="n">
        <f aca="false">J235*S235</f>
        <v>2221.73926539058</v>
      </c>
      <c r="H235" s="7" t="n">
        <f aca="false">I235*Parâmetros!$B$6/100*S235</f>
        <v>99.511665804449</v>
      </c>
      <c r="I235" s="8" t="n">
        <v>16635</v>
      </c>
      <c r="J235" s="8" t="n">
        <v>3714</v>
      </c>
      <c r="K235" s="9" t="n">
        <f aca="false">J235/I235</f>
        <v>0.223264201983769</v>
      </c>
      <c r="L235" s="10" t="n">
        <v>0.32</v>
      </c>
      <c r="M235" s="6" t="str">
        <f aca="false">IF(K235&gt;L235,"sim","não")</f>
        <v>não</v>
      </c>
      <c r="N235" s="11" t="n">
        <v>-0.85</v>
      </c>
      <c r="O235" s="8" t="n">
        <v>9268</v>
      </c>
      <c r="P235" s="8" t="n">
        <v>2330</v>
      </c>
      <c r="Q235" s="9" t="n">
        <f aca="false">O235/(O235+P235)</f>
        <v>0.799103293671323</v>
      </c>
      <c r="R235" s="10" t="n">
        <v>0.84</v>
      </c>
      <c r="S235" s="12" t="n">
        <f aca="false">2*Q235-1</f>
        <v>0.598206587342645</v>
      </c>
      <c r="T235" s="10" t="n">
        <v>0.11</v>
      </c>
      <c r="U235" s="6" t="s">
        <v>52</v>
      </c>
      <c r="V235" s="6" t="s">
        <v>53</v>
      </c>
      <c r="W235" s="6" t="s">
        <v>54</v>
      </c>
      <c r="X235" s="6" t="s">
        <v>630</v>
      </c>
      <c r="Y235" s="8" t="n">
        <v>26937</v>
      </c>
    </row>
    <row r="236" customFormat="false" ht="15" hidden="false" customHeight="false" outlineLevel="0" collapsed="false">
      <c r="A236" s="5" t="n">
        <f aca="false">RANK(G236,$G$2:$G$1311)</f>
        <v>235</v>
      </c>
      <c r="B236" s="6" t="str">
        <f aca="false">IF(G236&gt;=Parâmetros!$B$4,"A",IF(G236&gt;=Parâmetros!$B$5,"B","C"))</f>
        <v>B</v>
      </c>
      <c r="C236" s="6" t="s">
        <v>631</v>
      </c>
      <c r="D236" s="6" t="s">
        <v>75</v>
      </c>
      <c r="E236" s="6" t="s">
        <v>50</v>
      </c>
      <c r="F236" s="6" t="s">
        <v>154</v>
      </c>
      <c r="G236" s="7" t="n">
        <f aca="false">J236*S236</f>
        <v>2214.97410536438</v>
      </c>
      <c r="H236" s="7" t="n">
        <f aca="false">I236*Parâmetros!$B$6/100*S236</f>
        <v>109.732066762827</v>
      </c>
      <c r="I236" s="8" t="n">
        <v>20292</v>
      </c>
      <c r="J236" s="8" t="n">
        <v>4096</v>
      </c>
      <c r="K236" s="9" t="n">
        <f aca="false">J236/I236</f>
        <v>0.201852946974177</v>
      </c>
      <c r="L236" s="10" t="n">
        <v>0.218</v>
      </c>
      <c r="M236" s="6" t="str">
        <f aca="false">IF(K236&gt;L236,"sim","não")</f>
        <v>não</v>
      </c>
      <c r="N236" s="11" t="n">
        <v>-1.02</v>
      </c>
      <c r="O236" s="8" t="n">
        <v>11216</v>
      </c>
      <c r="P236" s="8" t="n">
        <v>3343</v>
      </c>
      <c r="Q236" s="9" t="n">
        <f aca="false">O236/(O236+P236)</f>
        <v>0.770382581221238</v>
      </c>
      <c r="R236" s="10" t="n">
        <v>0.844</v>
      </c>
      <c r="S236" s="12" t="n">
        <f aca="false">2*Q236-1</f>
        <v>0.540765162442475</v>
      </c>
      <c r="T236" s="10" t="n">
        <v>0.13</v>
      </c>
      <c r="U236" s="6" t="s">
        <v>77</v>
      </c>
      <c r="V236" s="6" t="s">
        <v>59</v>
      </c>
      <c r="W236" s="6" t="s">
        <v>54</v>
      </c>
      <c r="X236" s="6" t="s">
        <v>632</v>
      </c>
      <c r="Y236" s="8" t="n">
        <v>23714</v>
      </c>
    </row>
    <row r="237" customFormat="false" ht="15" hidden="false" customHeight="false" outlineLevel="0" collapsed="false">
      <c r="A237" s="5" t="n">
        <f aca="false">RANK(G237,$G$2:$G$1311)</f>
        <v>236</v>
      </c>
      <c r="B237" s="6" t="str">
        <f aca="false">IF(G237&gt;=Parâmetros!$B$4,"A",IF(G237&gt;=Parâmetros!$B$5,"B","C"))</f>
        <v>B</v>
      </c>
      <c r="C237" s="6" t="s">
        <v>633</v>
      </c>
      <c r="D237" s="6" t="s">
        <v>66</v>
      </c>
      <c r="E237" s="6" t="s">
        <v>50</v>
      </c>
      <c r="F237" s="6" t="s">
        <v>634</v>
      </c>
      <c r="G237" s="7" t="n">
        <f aca="false">J237*S237</f>
        <v>2214.02644503211</v>
      </c>
      <c r="H237" s="7" t="n">
        <f aca="false">I237*Parâmetros!$B$6/100*S237</f>
        <v>97.6273214960333</v>
      </c>
      <c r="I237" s="8" t="n">
        <v>30474</v>
      </c>
      <c r="J237" s="8" t="n">
        <v>6911</v>
      </c>
      <c r="K237" s="9" t="n">
        <f aca="false">J237/I237</f>
        <v>0.226783487563169</v>
      </c>
      <c r="L237" s="10" t="n">
        <v>0.238</v>
      </c>
      <c r="M237" s="6" t="str">
        <f aca="false">IF(K237&gt;L237,"sim","não")</f>
        <v>não</v>
      </c>
      <c r="N237" s="11" t="n">
        <v>-0.62</v>
      </c>
      <c r="O237" s="8" t="n">
        <v>13980</v>
      </c>
      <c r="P237" s="8" t="n">
        <v>7196</v>
      </c>
      <c r="Q237" s="9" t="n">
        <f aca="false">O237/(O237+P237)</f>
        <v>0.660181337363053</v>
      </c>
      <c r="R237" s="10" t="n">
        <v>0.646</v>
      </c>
      <c r="S237" s="12" t="n">
        <f aca="false">2*Q237-1</f>
        <v>0.320362674726105</v>
      </c>
      <c r="T237" s="10" t="n">
        <v>0.084</v>
      </c>
      <c r="U237" s="6" t="s">
        <v>52</v>
      </c>
      <c r="V237" s="6" t="s">
        <v>53</v>
      </c>
      <c r="W237" s="6" t="s">
        <v>54</v>
      </c>
      <c r="X237" s="6" t="s">
        <v>635</v>
      </c>
      <c r="Y237" s="8" t="n">
        <v>40121</v>
      </c>
    </row>
    <row r="238" customFormat="false" ht="15" hidden="false" customHeight="false" outlineLevel="0" collapsed="false">
      <c r="A238" s="5" t="n">
        <f aca="false">RANK(G238,$G$2:$G$1311)</f>
        <v>237</v>
      </c>
      <c r="B238" s="6" t="str">
        <f aca="false">IF(G238&gt;=Parâmetros!$B$4,"A",IF(G238&gt;=Parâmetros!$B$5,"B","C"))</f>
        <v>B</v>
      </c>
      <c r="C238" s="6" t="s">
        <v>636</v>
      </c>
      <c r="D238" s="6" t="s">
        <v>141</v>
      </c>
      <c r="E238" s="6" t="s">
        <v>142</v>
      </c>
      <c r="F238" s="6" t="s">
        <v>636</v>
      </c>
      <c r="G238" s="7" t="n">
        <f aca="false">J238*S238</f>
        <v>2208.05711104926</v>
      </c>
      <c r="H238" s="7" t="n">
        <f aca="false">I238*Parâmetros!$B$6/100*S238</f>
        <v>72.9752301697746</v>
      </c>
      <c r="I238" s="8" t="n">
        <v>28297</v>
      </c>
      <c r="J238" s="8" t="n">
        <v>8562</v>
      </c>
      <c r="K238" s="9" t="n">
        <f aca="false">J238/I238</f>
        <v>0.302576244831608</v>
      </c>
      <c r="L238" s="10" t="n">
        <v>0.323</v>
      </c>
      <c r="M238" s="6" t="str">
        <f aca="false">IF(K238&gt;L238,"sim","não")</f>
        <v>não</v>
      </c>
      <c r="N238" s="11" t="n">
        <v>-1.45</v>
      </c>
      <c r="O238" s="8" t="n">
        <v>11299</v>
      </c>
      <c r="P238" s="8" t="n">
        <v>6666</v>
      </c>
      <c r="Q238" s="9" t="n">
        <f aca="false">O238/(O238+P238)</f>
        <v>0.628945171166156</v>
      </c>
      <c r="R238" s="10" t="n">
        <v>0.661</v>
      </c>
      <c r="S238" s="12" t="n">
        <f aca="false">2*Q238-1</f>
        <v>0.257890342332313</v>
      </c>
      <c r="T238" s="10" t="n">
        <v>0.148</v>
      </c>
      <c r="U238" s="6" t="s">
        <v>71</v>
      </c>
      <c r="V238" s="6" t="s">
        <v>72</v>
      </c>
      <c r="W238" s="6" t="s">
        <v>54</v>
      </c>
      <c r="X238" s="6" t="s">
        <v>637</v>
      </c>
      <c r="Y238" s="8" t="n">
        <v>34297</v>
      </c>
    </row>
    <row r="239" customFormat="false" ht="15" hidden="false" customHeight="false" outlineLevel="0" collapsed="false">
      <c r="A239" s="5" t="n">
        <f aca="false">RANK(G239,$G$2:$G$1311)</f>
        <v>238</v>
      </c>
      <c r="B239" s="6" t="str">
        <f aca="false">IF(G239&gt;=Parâmetros!$B$4,"A",IF(G239&gt;=Parâmetros!$B$5,"B","C"))</f>
        <v>B</v>
      </c>
      <c r="C239" s="6" t="s">
        <v>549</v>
      </c>
      <c r="D239" s="6" t="s">
        <v>49</v>
      </c>
      <c r="E239" s="6" t="s">
        <v>50</v>
      </c>
      <c r="F239" s="6" t="s">
        <v>549</v>
      </c>
      <c r="G239" s="7" t="n">
        <f aca="false">J239*S239</f>
        <v>2205.75342753585</v>
      </c>
      <c r="H239" s="7" t="n">
        <f aca="false">I239*Parâmetros!$B$6/100*S239</f>
        <v>110.03625571256</v>
      </c>
      <c r="I239" s="8" t="n">
        <v>26260</v>
      </c>
      <c r="J239" s="8" t="n">
        <v>5264</v>
      </c>
      <c r="K239" s="9" t="n">
        <f aca="false">J239/I239</f>
        <v>0.2004569687738</v>
      </c>
      <c r="L239" s="10" t="n">
        <v>0.244</v>
      </c>
      <c r="M239" s="6" t="str">
        <f aca="false">IF(K239&gt;L239,"sim","não")</f>
        <v>não</v>
      </c>
      <c r="N239" s="11" t="n">
        <v>-1.16</v>
      </c>
      <c r="O239" s="8" t="n">
        <v>13507</v>
      </c>
      <c r="P239" s="8" t="n">
        <v>5530</v>
      </c>
      <c r="Q239" s="9" t="n">
        <f aca="false">O239/(O239+P239)</f>
        <v>0.709513053527342</v>
      </c>
      <c r="R239" s="10" t="n">
        <v>0.774</v>
      </c>
      <c r="S239" s="12" t="n">
        <f aca="false">2*Q239-1</f>
        <v>0.419026107054683</v>
      </c>
      <c r="T239" s="10" t="n">
        <v>0.117</v>
      </c>
      <c r="U239" s="6" t="s">
        <v>52</v>
      </c>
      <c r="V239" s="6" t="s">
        <v>53</v>
      </c>
      <c r="W239" s="6" t="s">
        <v>54</v>
      </c>
      <c r="X239" s="6" t="s">
        <v>638</v>
      </c>
      <c r="Y239" s="8" t="n">
        <v>30907</v>
      </c>
    </row>
    <row r="240" customFormat="false" ht="15" hidden="false" customHeight="false" outlineLevel="0" collapsed="false">
      <c r="A240" s="5" t="n">
        <f aca="false">RANK(G240,$G$2:$G$1311)</f>
        <v>239</v>
      </c>
      <c r="B240" s="6" t="str">
        <f aca="false">IF(G240&gt;=Parâmetros!$B$4,"A",IF(G240&gt;=Parâmetros!$B$5,"B","C"))</f>
        <v>B</v>
      </c>
      <c r="C240" s="6" t="s">
        <v>639</v>
      </c>
      <c r="D240" s="6" t="s">
        <v>177</v>
      </c>
      <c r="E240" s="6" t="s">
        <v>50</v>
      </c>
      <c r="F240" s="6" t="s">
        <v>451</v>
      </c>
      <c r="G240" s="7" t="n">
        <f aca="false">J240*S240</f>
        <v>2205.07308342448</v>
      </c>
      <c r="H240" s="7" t="n">
        <f aca="false">I240*Parâmetros!$B$6/100*S240</f>
        <v>87.5930347021975</v>
      </c>
      <c r="I240" s="8" t="n">
        <v>14793</v>
      </c>
      <c r="J240" s="8" t="n">
        <v>3724</v>
      </c>
      <c r="K240" s="9" t="n">
        <f aca="false">J240/I240</f>
        <v>0.251740688163321</v>
      </c>
      <c r="L240" s="10" t="n">
        <v>0.291</v>
      </c>
      <c r="M240" s="6" t="str">
        <f aca="false">IF(K240&gt;L240,"sim","não")</f>
        <v>não</v>
      </c>
      <c r="N240" s="11" t="n">
        <v>1.57</v>
      </c>
      <c r="O240" s="8" t="n">
        <v>8006</v>
      </c>
      <c r="P240" s="8" t="n">
        <v>2051</v>
      </c>
      <c r="Q240" s="9" t="n">
        <f aca="false">O240/(O240+P240)</f>
        <v>0.796062444068808</v>
      </c>
      <c r="R240" s="10" t="n">
        <v>0.846</v>
      </c>
      <c r="S240" s="12" t="n">
        <f aca="false">2*Q240-1</f>
        <v>0.592124888137616</v>
      </c>
      <c r="T240" s="10" t="n">
        <v>0.102</v>
      </c>
      <c r="U240" s="6" t="s">
        <v>52</v>
      </c>
      <c r="V240" s="6" t="s">
        <v>53</v>
      </c>
      <c r="W240" s="6" t="s">
        <v>54</v>
      </c>
      <c r="X240" s="6" t="s">
        <v>640</v>
      </c>
      <c r="Y240" s="8" t="n">
        <v>15559</v>
      </c>
    </row>
    <row r="241" customFormat="false" ht="15" hidden="false" customHeight="false" outlineLevel="0" collapsed="false">
      <c r="A241" s="5" t="n">
        <f aca="false">RANK(G241,$G$2:$G$1311)</f>
        <v>240</v>
      </c>
      <c r="B241" s="6" t="str">
        <f aca="false">IF(G241&gt;=Parâmetros!$B$4,"A",IF(G241&gt;=Parâmetros!$B$5,"B","C"))</f>
        <v>B</v>
      </c>
      <c r="C241" s="6" t="s">
        <v>641</v>
      </c>
      <c r="D241" s="6" t="s">
        <v>75</v>
      </c>
      <c r="E241" s="6" t="s">
        <v>50</v>
      </c>
      <c r="F241" s="6" t="s">
        <v>361</v>
      </c>
      <c r="G241" s="7" t="n">
        <f aca="false">J241*S241</f>
        <v>2203.40940612785</v>
      </c>
      <c r="H241" s="7" t="n">
        <f aca="false">I241*Parâmetros!$B$6/100*S241</f>
        <v>115.189257344597</v>
      </c>
      <c r="I241" s="8" t="n">
        <v>21345</v>
      </c>
      <c r="J241" s="8" t="n">
        <v>4083</v>
      </c>
      <c r="K241" s="9" t="n">
        <f aca="false">J241/I241</f>
        <v>0.191286015460295</v>
      </c>
      <c r="L241" s="10" t="n">
        <v>0.241</v>
      </c>
      <c r="M241" s="6" t="str">
        <f aca="false">IF(K241&gt;L241,"sim","não")</f>
        <v>não</v>
      </c>
      <c r="N241" s="11" t="n">
        <v>-0.28</v>
      </c>
      <c r="O241" s="8" t="n">
        <v>12211</v>
      </c>
      <c r="P241" s="8" t="n">
        <v>3651</v>
      </c>
      <c r="Q241" s="9" t="n">
        <f aca="false">O241/(O241+P241)</f>
        <v>0.769827260118522</v>
      </c>
      <c r="R241" s="10" t="n">
        <v>0.819</v>
      </c>
      <c r="S241" s="12" t="n">
        <f aca="false">2*Q241-1</f>
        <v>0.539654520237044</v>
      </c>
      <c r="T241" s="10" t="n">
        <v>0.131</v>
      </c>
      <c r="U241" s="6" t="s">
        <v>63</v>
      </c>
      <c r="V241" s="6" t="s">
        <v>59</v>
      </c>
      <c r="W241" s="6" t="s">
        <v>54</v>
      </c>
      <c r="X241" s="6" t="s">
        <v>642</v>
      </c>
      <c r="Y241" s="8" t="n">
        <v>24815</v>
      </c>
    </row>
    <row r="242" customFormat="false" ht="15" hidden="false" customHeight="false" outlineLevel="0" collapsed="false">
      <c r="A242" s="5" t="n">
        <f aca="false">RANK(G242,$G$2:$G$1311)</f>
        <v>241</v>
      </c>
      <c r="B242" s="6" t="str">
        <f aca="false">IF(G242&gt;=Parâmetros!$B$4,"A",IF(G242&gt;=Parâmetros!$B$5,"B","C"))</f>
        <v>B</v>
      </c>
      <c r="C242" s="6" t="s">
        <v>643</v>
      </c>
      <c r="D242" s="6" t="s">
        <v>49</v>
      </c>
      <c r="E242" s="6" t="s">
        <v>50</v>
      </c>
      <c r="F242" s="6" t="s">
        <v>218</v>
      </c>
      <c r="G242" s="7" t="n">
        <f aca="false">J242*S242</f>
        <v>2197.27057497182</v>
      </c>
      <c r="H242" s="7" t="n">
        <f aca="false">I242*Parâmetros!$B$6/100*S242</f>
        <v>101.355400225479</v>
      </c>
      <c r="I242" s="8" t="n">
        <v>19120</v>
      </c>
      <c r="J242" s="8" t="n">
        <v>4145</v>
      </c>
      <c r="K242" s="9" t="n">
        <f aca="false">J242/I242</f>
        <v>0.21678870292887</v>
      </c>
      <c r="L242" s="10" t="n">
        <v>0.206</v>
      </c>
      <c r="M242" s="6" t="str">
        <f aca="false">IF(K242&gt;L242,"sim","não")</f>
        <v>sim</v>
      </c>
      <c r="N242" s="11" t="n">
        <v>-1.25</v>
      </c>
      <c r="O242" s="8" t="n">
        <v>10179</v>
      </c>
      <c r="P242" s="8" t="n">
        <v>3126</v>
      </c>
      <c r="Q242" s="9" t="n">
        <f aca="false">O242/(O242+P242)</f>
        <v>0.765050732807215</v>
      </c>
      <c r="R242" s="10" t="n">
        <v>0.794</v>
      </c>
      <c r="S242" s="12" t="n">
        <f aca="false">2*Q242-1</f>
        <v>0.530101465614431</v>
      </c>
      <c r="T242" s="10" t="n">
        <v>0.087</v>
      </c>
      <c r="U242" s="6" t="s">
        <v>52</v>
      </c>
      <c r="V242" s="6" t="s">
        <v>53</v>
      </c>
      <c r="W242" s="6" t="s">
        <v>54</v>
      </c>
      <c r="X242" s="6" t="s">
        <v>644</v>
      </c>
      <c r="Y242" s="8" t="n">
        <v>20605</v>
      </c>
    </row>
    <row r="243" customFormat="false" ht="15" hidden="false" customHeight="false" outlineLevel="0" collapsed="false">
      <c r="A243" s="5" t="n">
        <f aca="false">RANK(G243,$G$2:$G$1311)</f>
        <v>242</v>
      </c>
      <c r="B243" s="6" t="str">
        <f aca="false">IF(G243&gt;=Parâmetros!$B$4,"A",IF(G243&gt;=Parâmetros!$B$5,"B","C"))</f>
        <v>B</v>
      </c>
      <c r="C243" s="6" t="s">
        <v>645</v>
      </c>
      <c r="D243" s="6" t="s">
        <v>123</v>
      </c>
      <c r="E243" s="6" t="s">
        <v>50</v>
      </c>
      <c r="F243" s="6" t="s">
        <v>646</v>
      </c>
      <c r="G243" s="7" t="n">
        <f aca="false">J243*S243</f>
        <v>2196.45565778242</v>
      </c>
      <c r="H243" s="7" t="n">
        <f aca="false">I243*Parâmetros!$B$6/100*S243</f>
        <v>100.165000474248</v>
      </c>
      <c r="I243" s="8" t="n">
        <v>14520</v>
      </c>
      <c r="J243" s="8" t="n">
        <v>3184</v>
      </c>
      <c r="K243" s="9" t="n">
        <f aca="false">J243/I243</f>
        <v>0.219283746556474</v>
      </c>
      <c r="L243" s="10" t="n">
        <v>0.245</v>
      </c>
      <c r="M243" s="6" t="str">
        <f aca="false">IF(K243&gt;L243,"sim","não")</f>
        <v>não</v>
      </c>
      <c r="N243" s="11" t="n">
        <v>1.16</v>
      </c>
      <c r="O243" s="8" t="n">
        <v>8908</v>
      </c>
      <c r="P243" s="8" t="n">
        <v>1635</v>
      </c>
      <c r="Q243" s="9" t="n">
        <f aca="false">O243/(O243+P243)</f>
        <v>0.844920800531158</v>
      </c>
      <c r="R243" s="10" t="n">
        <v>0.864</v>
      </c>
      <c r="S243" s="12" t="n">
        <f aca="false">2*Q243-1</f>
        <v>0.689841601062316</v>
      </c>
      <c r="T243" s="10" t="n">
        <v>0.127</v>
      </c>
      <c r="U243" s="6" t="s">
        <v>71</v>
      </c>
      <c r="V243" s="6" t="s">
        <v>72</v>
      </c>
      <c r="W243" s="6" t="s">
        <v>54</v>
      </c>
      <c r="X243" s="6" t="s">
        <v>647</v>
      </c>
      <c r="Y243" s="8" t="n">
        <v>17133</v>
      </c>
    </row>
    <row r="244" customFormat="false" ht="15" hidden="false" customHeight="false" outlineLevel="0" collapsed="false">
      <c r="A244" s="5" t="n">
        <f aca="false">RANK(G244,$G$2:$G$1311)</f>
        <v>243</v>
      </c>
      <c r="B244" s="6" t="str">
        <f aca="false">IF(G244&gt;=Parâmetros!$B$4,"A",IF(G244&gt;=Parâmetros!$B$5,"B","C"))</f>
        <v>B</v>
      </c>
      <c r="C244" s="6" t="s">
        <v>648</v>
      </c>
      <c r="D244" s="6" t="s">
        <v>177</v>
      </c>
      <c r="E244" s="6" t="s">
        <v>50</v>
      </c>
      <c r="F244" s="6" t="s">
        <v>368</v>
      </c>
      <c r="G244" s="7" t="n">
        <f aca="false">J244*S244</f>
        <v>2194.50236071766</v>
      </c>
      <c r="H244" s="7" t="n">
        <f aca="false">I244*Parâmetros!$B$6/100*S244</f>
        <v>80.7457979225685</v>
      </c>
      <c r="I244" s="8" t="n">
        <v>13040</v>
      </c>
      <c r="J244" s="8" t="n">
        <v>3544</v>
      </c>
      <c r="K244" s="9" t="n">
        <f aca="false">J244/I244</f>
        <v>0.271779141104294</v>
      </c>
      <c r="L244" s="10" t="n">
        <v>0.312</v>
      </c>
      <c r="M244" s="6" t="str">
        <f aca="false">IF(K244&gt;L244,"sim","não")</f>
        <v>não</v>
      </c>
      <c r="N244" s="11" t="n">
        <v>-0.32</v>
      </c>
      <c r="O244" s="8" t="n">
        <v>6859</v>
      </c>
      <c r="P244" s="8" t="n">
        <v>1613</v>
      </c>
      <c r="Q244" s="9" t="n">
        <f aca="false">O244/(O244+P244)</f>
        <v>0.809608120868744</v>
      </c>
      <c r="R244" s="10" t="n">
        <v>0.842</v>
      </c>
      <c r="S244" s="12" t="n">
        <f aca="false">2*Q244-1</f>
        <v>0.619216241737488</v>
      </c>
      <c r="T244" s="10" t="n">
        <v>0.124</v>
      </c>
      <c r="U244" s="6" t="s">
        <v>96</v>
      </c>
      <c r="V244" s="6" t="s">
        <v>72</v>
      </c>
      <c r="W244" s="6" t="s">
        <v>54</v>
      </c>
      <c r="X244" s="6" t="s">
        <v>649</v>
      </c>
      <c r="Y244" s="8" t="n">
        <v>15429</v>
      </c>
    </row>
    <row r="245" customFormat="false" ht="15" hidden="false" customHeight="false" outlineLevel="0" collapsed="false">
      <c r="A245" s="5" t="n">
        <f aca="false">RANK(G245,$G$2:$G$1311)</f>
        <v>244</v>
      </c>
      <c r="B245" s="6" t="str">
        <f aca="false">IF(G245&gt;=Parâmetros!$B$4,"A",IF(G245&gt;=Parâmetros!$B$5,"B","C"))</f>
        <v>B</v>
      </c>
      <c r="C245" s="6" t="s">
        <v>650</v>
      </c>
      <c r="D245" s="6" t="s">
        <v>49</v>
      </c>
      <c r="E245" s="6" t="s">
        <v>50</v>
      </c>
      <c r="F245" s="6" t="s">
        <v>651</v>
      </c>
      <c r="G245" s="7" t="n">
        <f aca="false">J245*S245</f>
        <v>2193.78825607064</v>
      </c>
      <c r="H245" s="7" t="n">
        <f aca="false">I245*Parâmetros!$B$6/100*S245</f>
        <v>121.939339514349</v>
      </c>
      <c r="I245" s="8" t="n">
        <v>30271</v>
      </c>
      <c r="J245" s="8" t="n">
        <v>5446</v>
      </c>
      <c r="K245" s="9" t="n">
        <f aca="false">J245/I245</f>
        <v>0.179908162928215</v>
      </c>
      <c r="L245" s="10" t="n">
        <v>0.241</v>
      </c>
      <c r="M245" s="6" t="str">
        <f aca="false">IF(K245&gt;L245,"sim","não")</f>
        <v>não</v>
      </c>
      <c r="N245" s="11" t="n">
        <v>-0.31</v>
      </c>
      <c r="O245" s="8" t="n">
        <v>15887</v>
      </c>
      <c r="P245" s="8" t="n">
        <v>6763</v>
      </c>
      <c r="Q245" s="9" t="n">
        <f aca="false">O245/(O245+P245)</f>
        <v>0.701412803532009</v>
      </c>
      <c r="R245" s="10" t="n">
        <v>0.732</v>
      </c>
      <c r="S245" s="12" t="n">
        <f aca="false">2*Q245-1</f>
        <v>0.402825607064018</v>
      </c>
      <c r="T245" s="10" t="n">
        <v>0.106</v>
      </c>
      <c r="U245" s="6" t="s">
        <v>83</v>
      </c>
      <c r="V245" s="6" t="s">
        <v>53</v>
      </c>
      <c r="W245" s="6" t="s">
        <v>54</v>
      </c>
      <c r="X245" s="6" t="s">
        <v>652</v>
      </c>
      <c r="Y245" s="8" t="n">
        <v>38604</v>
      </c>
    </row>
    <row r="246" customFormat="false" ht="15" hidden="false" customHeight="false" outlineLevel="0" collapsed="false">
      <c r="A246" s="5" t="n">
        <f aca="false">RANK(G246,$G$2:$G$1311)</f>
        <v>245</v>
      </c>
      <c r="B246" s="6" t="str">
        <f aca="false">IF(G246&gt;=Parâmetros!$B$4,"A",IF(G246&gt;=Parâmetros!$B$5,"B","C"))</f>
        <v>B</v>
      </c>
      <c r="C246" s="6" t="s">
        <v>653</v>
      </c>
      <c r="D246" s="6" t="s">
        <v>49</v>
      </c>
      <c r="E246" s="6" t="s">
        <v>50</v>
      </c>
      <c r="F246" s="6" t="s">
        <v>463</v>
      </c>
      <c r="G246" s="7" t="n">
        <f aca="false">J246*S246</f>
        <v>2190.59941997462</v>
      </c>
      <c r="H246" s="7" t="n">
        <f aca="false">I246*Parâmetros!$B$6/100*S246</f>
        <v>99.0458274424506</v>
      </c>
      <c r="I246" s="8" t="n">
        <v>23977</v>
      </c>
      <c r="J246" s="8" t="n">
        <v>5303</v>
      </c>
      <c r="K246" s="9" t="n">
        <f aca="false">J246/I246</f>
        <v>0.221170288192851</v>
      </c>
      <c r="L246" s="10" t="n">
        <v>0.271</v>
      </c>
      <c r="M246" s="6" t="str">
        <f aca="false">IF(K246&gt;L246,"sim","não")</f>
        <v>não</v>
      </c>
      <c r="N246" s="11" t="n">
        <v>-0.14</v>
      </c>
      <c r="O246" s="8" t="n">
        <v>11694</v>
      </c>
      <c r="P246" s="8" t="n">
        <v>4857</v>
      </c>
      <c r="Q246" s="9" t="n">
        <f aca="false">O246/(O246+P246)</f>
        <v>0.706543411274243</v>
      </c>
      <c r="R246" s="10" t="n">
        <v>0.768</v>
      </c>
      <c r="S246" s="12" t="n">
        <f aca="false">2*Q246-1</f>
        <v>0.413086822548487</v>
      </c>
      <c r="T246" s="10" t="n">
        <v>0.111</v>
      </c>
      <c r="U246" s="6" t="s">
        <v>96</v>
      </c>
      <c r="V246" s="6" t="s">
        <v>72</v>
      </c>
      <c r="W246" s="6" t="s">
        <v>54</v>
      </c>
      <c r="X246" s="6" t="s">
        <v>654</v>
      </c>
      <c r="Y246" s="8" t="n">
        <v>28282</v>
      </c>
    </row>
    <row r="247" customFormat="false" ht="15" hidden="false" customHeight="false" outlineLevel="0" collapsed="false">
      <c r="A247" s="5" t="n">
        <f aca="false">RANK(G247,$G$2:$G$1311)</f>
        <v>246</v>
      </c>
      <c r="B247" s="6" t="str">
        <f aca="false">IF(G247&gt;=Parâmetros!$B$4,"A",IF(G247&gt;=Parâmetros!$B$5,"B","C"))</f>
        <v>B</v>
      </c>
      <c r="C247" s="6" t="s">
        <v>655</v>
      </c>
      <c r="D247" s="6" t="s">
        <v>66</v>
      </c>
      <c r="E247" s="6" t="s">
        <v>50</v>
      </c>
      <c r="F247" s="6" t="s">
        <v>80</v>
      </c>
      <c r="G247" s="7" t="n">
        <f aca="false">J247*S247</f>
        <v>2190.26342525399</v>
      </c>
      <c r="H247" s="7" t="n">
        <f aca="false">I247*Parâmetros!$B$6/100*S247</f>
        <v>115.950748911466</v>
      </c>
      <c r="I247" s="8" t="n">
        <v>18714</v>
      </c>
      <c r="J247" s="8" t="n">
        <v>3535</v>
      </c>
      <c r="K247" s="9" t="n">
        <f aca="false">J247/I247</f>
        <v>0.188896013679598</v>
      </c>
      <c r="L247" s="10" t="n">
        <v>0.251</v>
      </c>
      <c r="M247" s="6" t="str">
        <f aca="false">IF(K247&gt;L247,"sim","não")</f>
        <v>não</v>
      </c>
      <c r="N247" s="11" t="n">
        <v>-0.9</v>
      </c>
      <c r="O247" s="8" t="n">
        <v>11159</v>
      </c>
      <c r="P247" s="8" t="n">
        <v>2621</v>
      </c>
      <c r="Q247" s="9" t="n">
        <f aca="false">O247/(O247+P247)</f>
        <v>0.809796806966618</v>
      </c>
      <c r="R247" s="10" t="n">
        <v>0.833</v>
      </c>
      <c r="S247" s="12" t="n">
        <f aca="false">2*Q247-1</f>
        <v>0.619593613933237</v>
      </c>
      <c r="T247" s="10" t="n">
        <v>0.104</v>
      </c>
      <c r="U247" s="6" t="s">
        <v>120</v>
      </c>
      <c r="V247" s="6" t="s">
        <v>59</v>
      </c>
      <c r="W247" s="6" t="s">
        <v>54</v>
      </c>
      <c r="X247" s="6" t="s">
        <v>656</v>
      </c>
      <c r="Y247" s="8" t="n">
        <v>22795</v>
      </c>
    </row>
    <row r="248" customFormat="false" ht="15" hidden="false" customHeight="false" outlineLevel="0" collapsed="false">
      <c r="A248" s="5" t="n">
        <f aca="false">RANK(G248,$G$2:$G$1311)</f>
        <v>247</v>
      </c>
      <c r="B248" s="6" t="str">
        <f aca="false">IF(G248&gt;=Parâmetros!$B$4,"A",IF(G248&gt;=Parâmetros!$B$5,"B","C"))</f>
        <v>B</v>
      </c>
      <c r="C248" s="6" t="s">
        <v>657</v>
      </c>
      <c r="D248" s="6" t="s">
        <v>123</v>
      </c>
      <c r="E248" s="6" t="s">
        <v>50</v>
      </c>
      <c r="F248" s="6" t="s">
        <v>646</v>
      </c>
      <c r="G248" s="7" t="n">
        <f aca="false">J248*S248</f>
        <v>2178.79991663193</v>
      </c>
      <c r="H248" s="7" t="n">
        <f aca="false">I248*Parâmetros!$B$6/100*S248</f>
        <v>109.20611921634</v>
      </c>
      <c r="I248" s="8" t="n">
        <v>16004</v>
      </c>
      <c r="J248" s="8" t="n">
        <v>3193</v>
      </c>
      <c r="K248" s="9" t="n">
        <f aca="false">J248/I248</f>
        <v>0.199512621844539</v>
      </c>
      <c r="L248" s="10" t="n">
        <v>0.201</v>
      </c>
      <c r="M248" s="6" t="str">
        <f aca="false">IF(K248&gt;L248,"sim","não")</f>
        <v>não</v>
      </c>
      <c r="N248" s="11" t="n">
        <v>2.51</v>
      </c>
      <c r="O248" s="8" t="n">
        <v>10090</v>
      </c>
      <c r="P248" s="8" t="n">
        <v>1905</v>
      </c>
      <c r="Q248" s="9" t="n">
        <f aca="false">O248/(O248+P248)</f>
        <v>0.841183826594414</v>
      </c>
      <c r="R248" s="10" t="n">
        <v>0.839</v>
      </c>
      <c r="S248" s="12" t="n">
        <f aca="false">2*Q248-1</f>
        <v>0.682367653188829</v>
      </c>
      <c r="T248" s="10" t="n">
        <v>0.131</v>
      </c>
      <c r="U248" s="6" t="s">
        <v>68</v>
      </c>
      <c r="V248" s="6" t="s">
        <v>53</v>
      </c>
      <c r="W248" s="6" t="s">
        <v>54</v>
      </c>
      <c r="X248" s="6" t="s">
        <v>658</v>
      </c>
      <c r="Y248" s="8" t="n">
        <v>17234</v>
      </c>
    </row>
    <row r="249" customFormat="false" ht="15" hidden="false" customHeight="false" outlineLevel="0" collapsed="false">
      <c r="A249" s="5" t="n">
        <f aca="false">RANK(G249,$G$2:$G$1311)</f>
        <v>248</v>
      </c>
      <c r="B249" s="6" t="str">
        <f aca="false">IF(G249&gt;=Parâmetros!$B$4,"A",IF(G249&gt;=Parâmetros!$B$5,"B","C"))</f>
        <v>B</v>
      </c>
      <c r="C249" s="6" t="s">
        <v>659</v>
      </c>
      <c r="D249" s="6" t="s">
        <v>407</v>
      </c>
      <c r="E249" s="6" t="s">
        <v>50</v>
      </c>
      <c r="F249" s="6" t="s">
        <v>660</v>
      </c>
      <c r="G249" s="7" t="n">
        <f aca="false">J249*S249</f>
        <v>2178.47346585998</v>
      </c>
      <c r="H249" s="7" t="n">
        <f aca="false">I249*Parâmetros!$B$6/100*S249</f>
        <v>149.684605877269</v>
      </c>
      <c r="I249" s="8" t="n">
        <v>30219</v>
      </c>
      <c r="J249" s="8" t="n">
        <v>4398</v>
      </c>
      <c r="K249" s="9" t="n">
        <f aca="false">J249/I249</f>
        <v>0.145537575697409</v>
      </c>
      <c r="L249" s="10" t="n">
        <v>0.143</v>
      </c>
      <c r="M249" s="6" t="str">
        <f aca="false">IF(K249&gt;L249,"sim","não")</f>
        <v>sim</v>
      </c>
      <c r="N249" s="11" t="n">
        <v>-0.96</v>
      </c>
      <c r="O249" s="8" t="n">
        <v>17301</v>
      </c>
      <c r="P249" s="8" t="n">
        <v>5839</v>
      </c>
      <c r="Q249" s="9" t="n">
        <f aca="false">O249/(O249+P249)</f>
        <v>0.747666378565255</v>
      </c>
      <c r="R249" s="10" t="n">
        <v>0.78</v>
      </c>
      <c r="S249" s="12" t="n">
        <f aca="false">2*Q249-1</f>
        <v>0.49533275713051</v>
      </c>
      <c r="T249" s="10" t="n">
        <v>0.101</v>
      </c>
      <c r="U249" s="6" t="s">
        <v>96</v>
      </c>
      <c r="V249" s="6" t="s">
        <v>72</v>
      </c>
      <c r="W249" s="6" t="s">
        <v>211</v>
      </c>
      <c r="X249" s="6" t="s">
        <v>661</v>
      </c>
      <c r="Y249" s="8" t="n">
        <v>36093</v>
      </c>
    </row>
    <row r="250" customFormat="false" ht="15" hidden="false" customHeight="false" outlineLevel="0" collapsed="false">
      <c r="A250" s="5" t="n">
        <f aca="false">RANK(G250,$G$2:$G$1311)</f>
        <v>249</v>
      </c>
      <c r="B250" s="6" t="str">
        <f aca="false">IF(G250&gt;=Parâmetros!$B$4,"A",IF(G250&gt;=Parâmetros!$B$5,"B","C"))</f>
        <v>B</v>
      </c>
      <c r="C250" s="6" t="s">
        <v>662</v>
      </c>
      <c r="D250" s="6" t="s">
        <v>223</v>
      </c>
      <c r="E250" s="6" t="s">
        <v>209</v>
      </c>
      <c r="F250" s="6" t="s">
        <v>438</v>
      </c>
      <c r="G250" s="7" t="n">
        <f aca="false">J250*S250</f>
        <v>2170.72016460905</v>
      </c>
      <c r="H250" s="7" t="n">
        <f aca="false">I250*Parâmetros!$B$6/100*S250</f>
        <v>100.01646090535</v>
      </c>
      <c r="I250" s="8" t="n">
        <v>29760</v>
      </c>
      <c r="J250" s="8" t="n">
        <v>6459</v>
      </c>
      <c r="K250" s="9" t="n">
        <f aca="false">J250/I250</f>
        <v>0.217036290322581</v>
      </c>
      <c r="L250" s="10" t="n">
        <v>0.216</v>
      </c>
      <c r="M250" s="6" t="str">
        <f aca="false">IF(K250&gt;L250,"sim","não")</f>
        <v>sim</v>
      </c>
      <c r="N250" s="11" t="n">
        <v>6.76</v>
      </c>
      <c r="O250" s="8" t="n">
        <v>14123</v>
      </c>
      <c r="P250" s="8" t="n">
        <v>7018</v>
      </c>
      <c r="Q250" s="9" t="n">
        <f aca="false">O250/(O250+P250)</f>
        <v>0.66803840877915</v>
      </c>
      <c r="R250" s="10" t="n">
        <v>0.669</v>
      </c>
      <c r="S250" s="12" t="n">
        <f aca="false">2*Q250-1</f>
        <v>0.336076817558299</v>
      </c>
      <c r="T250" s="10" t="n">
        <v>0.065</v>
      </c>
      <c r="U250" s="6" t="s">
        <v>96</v>
      </c>
      <c r="V250" s="6" t="s">
        <v>72</v>
      </c>
      <c r="W250" s="6" t="s">
        <v>54</v>
      </c>
      <c r="X250" s="6" t="s">
        <v>663</v>
      </c>
      <c r="Y250" s="8" t="n">
        <v>37765</v>
      </c>
    </row>
    <row r="251" customFormat="false" ht="15" hidden="false" customHeight="false" outlineLevel="0" collapsed="false">
      <c r="A251" s="5" t="n">
        <f aca="false">RANK(G251,$G$2:$G$1311)</f>
        <v>250</v>
      </c>
      <c r="B251" s="6" t="str">
        <f aca="false">IF(G251&gt;=Parâmetros!$B$4,"A",IF(G251&gt;=Parâmetros!$B$5,"B","C"))</f>
        <v>B</v>
      </c>
      <c r="C251" s="6" t="s">
        <v>664</v>
      </c>
      <c r="D251" s="6" t="s">
        <v>223</v>
      </c>
      <c r="E251" s="6" t="s">
        <v>209</v>
      </c>
      <c r="F251" s="6" t="s">
        <v>316</v>
      </c>
      <c r="G251" s="7" t="n">
        <f aca="false">J251*S251</f>
        <v>2166.30919435274</v>
      </c>
      <c r="H251" s="7" t="n">
        <f aca="false">I251*Parâmetros!$B$6/100*S251</f>
        <v>110.26211631664</v>
      </c>
      <c r="I251" s="8" t="n">
        <v>18975</v>
      </c>
      <c r="J251" s="8" t="n">
        <v>3728</v>
      </c>
      <c r="K251" s="9" t="n">
        <f aca="false">J251/I251</f>
        <v>0.196469038208169</v>
      </c>
      <c r="L251" s="10" t="n">
        <v>0.237</v>
      </c>
      <c r="M251" s="6" t="str">
        <f aca="false">IF(K251&gt;L251,"sim","não")</f>
        <v>não</v>
      </c>
      <c r="N251" s="11" t="n">
        <v>3.59</v>
      </c>
      <c r="O251" s="8" t="n">
        <v>11255</v>
      </c>
      <c r="P251" s="8" t="n">
        <v>2982</v>
      </c>
      <c r="Q251" s="9" t="n">
        <f aca="false">O251/(O251+P251)</f>
        <v>0.790545761045164</v>
      </c>
      <c r="R251" s="10" t="n">
        <v>0.795</v>
      </c>
      <c r="S251" s="12" t="n">
        <f aca="false">2*Q251-1</f>
        <v>0.581091522090328</v>
      </c>
      <c r="T251" s="10" t="n">
        <v>0.075</v>
      </c>
      <c r="U251" s="6" t="s">
        <v>96</v>
      </c>
      <c r="V251" s="6" t="s">
        <v>72</v>
      </c>
      <c r="W251" s="6" t="s">
        <v>54</v>
      </c>
      <c r="X251" s="6" t="s">
        <v>665</v>
      </c>
      <c r="Y251" s="8" t="n">
        <v>23981</v>
      </c>
    </row>
    <row r="252" customFormat="false" ht="15" hidden="false" customHeight="false" outlineLevel="0" collapsed="false">
      <c r="A252" s="5" t="n">
        <f aca="false">RANK(G252,$G$2:$G$1311)</f>
        <v>251</v>
      </c>
      <c r="B252" s="6" t="str">
        <f aca="false">IF(G252&gt;=Parâmetros!$B$4,"A",IF(G252&gt;=Parâmetros!$B$5,"B","C"))</f>
        <v>B</v>
      </c>
      <c r="C252" s="6" t="s">
        <v>666</v>
      </c>
      <c r="D252" s="6" t="s">
        <v>49</v>
      </c>
      <c r="E252" s="6" t="s">
        <v>50</v>
      </c>
      <c r="F252" s="6" t="s">
        <v>127</v>
      </c>
      <c r="G252" s="7" t="n">
        <f aca="false">J252*S252</f>
        <v>2165.56942479237</v>
      </c>
      <c r="H252" s="7" t="n">
        <f aca="false">I252*Parâmetros!$B$6/100*S252</f>
        <v>116.862328514303</v>
      </c>
      <c r="I252" s="8" t="n">
        <v>22055</v>
      </c>
      <c r="J252" s="8" t="n">
        <v>4087</v>
      </c>
      <c r="K252" s="9" t="n">
        <f aca="false">J252/I252</f>
        <v>0.185309453638631</v>
      </c>
      <c r="L252" s="10" t="n">
        <v>0.205</v>
      </c>
      <c r="M252" s="6" t="str">
        <f aca="false">IF(K252&gt;L252,"sim","não")</f>
        <v>não</v>
      </c>
      <c r="N252" s="11" t="n">
        <v>-0.4</v>
      </c>
      <c r="O252" s="8" t="n">
        <v>12434</v>
      </c>
      <c r="P252" s="8" t="n">
        <v>3821</v>
      </c>
      <c r="Q252" s="9" t="n">
        <f aca="false">O252/(O252+P252)</f>
        <v>0.764933866502615</v>
      </c>
      <c r="R252" s="10" t="n">
        <v>0.775</v>
      </c>
      <c r="S252" s="12" t="n">
        <f aca="false">2*Q252-1</f>
        <v>0.529867733005229</v>
      </c>
      <c r="T252" s="10" t="n">
        <v>0.076</v>
      </c>
      <c r="U252" s="6" t="s">
        <v>71</v>
      </c>
      <c r="V252" s="6" t="s">
        <v>72</v>
      </c>
      <c r="W252" s="6" t="s">
        <v>54</v>
      </c>
      <c r="X252" s="6" t="s">
        <v>667</v>
      </c>
      <c r="Y252" s="8" t="n">
        <v>27060</v>
      </c>
    </row>
    <row r="253" customFormat="false" ht="15" hidden="false" customHeight="false" outlineLevel="0" collapsed="false">
      <c r="A253" s="5" t="n">
        <f aca="false">RANK(G253,$G$2:$G$1311)</f>
        <v>252</v>
      </c>
      <c r="B253" s="6" t="str">
        <f aca="false">IF(G253&gt;=Parâmetros!$B$4,"A",IF(G253&gt;=Parâmetros!$B$5,"B","C"))</f>
        <v>B</v>
      </c>
      <c r="C253" s="6" t="s">
        <v>668</v>
      </c>
      <c r="D253" s="6" t="s">
        <v>123</v>
      </c>
      <c r="E253" s="6" t="s">
        <v>50</v>
      </c>
      <c r="F253" s="6" t="s">
        <v>136</v>
      </c>
      <c r="G253" s="7" t="n">
        <f aca="false">J253*S253</f>
        <v>2165.20538720539</v>
      </c>
      <c r="H253" s="7" t="n">
        <f aca="false">I253*Parâmetros!$B$6/100*S253</f>
        <v>116.498787878788</v>
      </c>
      <c r="I253" s="8" t="n">
        <v>25821</v>
      </c>
      <c r="J253" s="8" t="n">
        <v>4799</v>
      </c>
      <c r="K253" s="9" t="n">
        <f aca="false">J253/I253</f>
        <v>0.185856473413113</v>
      </c>
      <c r="L253" s="10" t="n">
        <v>0.193</v>
      </c>
      <c r="M253" s="6" t="str">
        <f aca="false">IF(K253&gt;L253,"sim","não")</f>
        <v>não</v>
      </c>
      <c r="N253" s="11" t="n">
        <v>0.32</v>
      </c>
      <c r="O253" s="8" t="n">
        <v>13792</v>
      </c>
      <c r="P253" s="8" t="n">
        <v>5216</v>
      </c>
      <c r="Q253" s="9" t="n">
        <f aca="false">O253/(O253+P253)</f>
        <v>0.725589225589226</v>
      </c>
      <c r="R253" s="10" t="n">
        <v>0.78</v>
      </c>
      <c r="S253" s="12" t="n">
        <f aca="false">2*Q253-1</f>
        <v>0.451178451178451</v>
      </c>
      <c r="T253" s="10" t="n">
        <v>0.105</v>
      </c>
      <c r="U253" s="6" t="s">
        <v>71</v>
      </c>
      <c r="V253" s="6" t="s">
        <v>72</v>
      </c>
      <c r="W253" s="6" t="s">
        <v>54</v>
      </c>
      <c r="X253" s="6" t="s">
        <v>669</v>
      </c>
      <c r="Y253" s="8" t="n">
        <v>28846</v>
      </c>
    </row>
    <row r="254" customFormat="false" ht="15" hidden="false" customHeight="false" outlineLevel="0" collapsed="false">
      <c r="A254" s="5" t="n">
        <f aca="false">RANK(G254,$G$2:$G$1311)</f>
        <v>253</v>
      </c>
      <c r="B254" s="6" t="str">
        <f aca="false">IF(G254&gt;=Parâmetros!$B$4,"A",IF(G254&gt;=Parâmetros!$B$5,"B","C"))</f>
        <v>B</v>
      </c>
      <c r="C254" s="6" t="s">
        <v>670</v>
      </c>
      <c r="D254" s="6" t="s">
        <v>407</v>
      </c>
      <c r="E254" s="6" t="s">
        <v>50</v>
      </c>
      <c r="F254" s="6" t="s">
        <v>670</v>
      </c>
      <c r="G254" s="7" t="n">
        <f aca="false">J254*S254</f>
        <v>2164.22576426353</v>
      </c>
      <c r="H254" s="7" t="n">
        <f aca="false">I254*Parâmetros!$B$6/100*S254</f>
        <v>113.137273173124</v>
      </c>
      <c r="I254" s="8" t="n">
        <v>24690</v>
      </c>
      <c r="J254" s="8" t="n">
        <v>4723</v>
      </c>
      <c r="K254" s="9" t="n">
        <f aca="false">J254/I254</f>
        <v>0.191292021061158</v>
      </c>
      <c r="L254" s="10" t="n">
        <v>0.204</v>
      </c>
      <c r="M254" s="6" t="str">
        <f aca="false">IF(K254&gt;L254,"sim","não")</f>
        <v>não</v>
      </c>
      <c r="N254" s="11" t="n">
        <v>-0.44</v>
      </c>
      <c r="O254" s="8" t="n">
        <v>13380</v>
      </c>
      <c r="P254" s="8" t="n">
        <v>4971</v>
      </c>
      <c r="Q254" s="9" t="n">
        <f aca="false">O254/(O254+P254)</f>
        <v>0.729115579532451</v>
      </c>
      <c r="R254" s="10" t="n">
        <v>0.759</v>
      </c>
      <c r="S254" s="12" t="n">
        <f aca="false">2*Q254-1</f>
        <v>0.458231159064901</v>
      </c>
      <c r="T254" s="10" t="n">
        <v>0.086</v>
      </c>
      <c r="U254" s="6" t="s">
        <v>96</v>
      </c>
      <c r="V254" s="6" t="s">
        <v>72</v>
      </c>
      <c r="W254" s="6" t="s">
        <v>211</v>
      </c>
      <c r="X254" s="6" t="s">
        <v>671</v>
      </c>
      <c r="Y254" s="8" t="n">
        <v>29668</v>
      </c>
    </row>
    <row r="255" customFormat="false" ht="15" hidden="false" customHeight="false" outlineLevel="0" collapsed="false">
      <c r="A255" s="5" t="n">
        <f aca="false">RANK(G255,$G$2:$G$1311)</f>
        <v>254</v>
      </c>
      <c r="B255" s="6" t="str">
        <f aca="false">IF(G255&gt;=Parâmetros!$B$4,"A",IF(G255&gt;=Parâmetros!$B$5,"B","C"))</f>
        <v>B</v>
      </c>
      <c r="C255" s="6" t="s">
        <v>672</v>
      </c>
      <c r="D255" s="6" t="s">
        <v>177</v>
      </c>
      <c r="E255" s="6" t="s">
        <v>50</v>
      </c>
      <c r="F255" s="6" t="s">
        <v>261</v>
      </c>
      <c r="G255" s="7" t="n">
        <f aca="false">J255*S255</f>
        <v>2158.52967133293</v>
      </c>
      <c r="H255" s="7" t="n">
        <f aca="false">I255*Parâmetros!$B$6/100*S255</f>
        <v>92.924776323798</v>
      </c>
      <c r="I255" s="8" t="n">
        <v>18843</v>
      </c>
      <c r="J255" s="8" t="n">
        <v>4377</v>
      </c>
      <c r="K255" s="9" t="n">
        <f aca="false">J255/I255</f>
        <v>0.232287852252826</v>
      </c>
      <c r="L255" s="10" t="n">
        <v>0.247</v>
      </c>
      <c r="M255" s="6" t="str">
        <f aca="false">IF(K255&gt;L255,"sim","não")</f>
        <v>não</v>
      </c>
      <c r="N255" s="11" t="n">
        <v>3.83</v>
      </c>
      <c r="O255" s="8" t="n">
        <v>9813</v>
      </c>
      <c r="P255" s="8" t="n">
        <v>3331</v>
      </c>
      <c r="Q255" s="9" t="n">
        <f aca="false">O255/(O255+P255)</f>
        <v>0.746576384662203</v>
      </c>
      <c r="R255" s="10" t="n">
        <v>0.765</v>
      </c>
      <c r="S255" s="12" t="n">
        <f aca="false">2*Q255-1</f>
        <v>0.493152769324407</v>
      </c>
      <c r="T255" s="10" t="n">
        <v>0.099</v>
      </c>
      <c r="U255" s="6" t="s">
        <v>96</v>
      </c>
      <c r="V255" s="6" t="s">
        <v>72</v>
      </c>
      <c r="W255" s="6" t="s">
        <v>54</v>
      </c>
      <c r="X255" s="6" t="s">
        <v>673</v>
      </c>
      <c r="Y255" s="8" t="n">
        <v>23823</v>
      </c>
    </row>
    <row r="256" customFormat="false" ht="15" hidden="false" customHeight="false" outlineLevel="0" collapsed="false">
      <c r="A256" s="5" t="n">
        <f aca="false">RANK(G256,$G$2:$G$1311)</f>
        <v>255</v>
      </c>
      <c r="B256" s="6" t="str">
        <f aca="false">IF(G256&gt;=Parâmetros!$B$4,"A",IF(G256&gt;=Parâmetros!$B$5,"B","C"))</f>
        <v>B</v>
      </c>
      <c r="C256" s="6" t="s">
        <v>674</v>
      </c>
      <c r="D256" s="6" t="s">
        <v>141</v>
      </c>
      <c r="E256" s="6" t="s">
        <v>142</v>
      </c>
      <c r="F256" s="6" t="s">
        <v>174</v>
      </c>
      <c r="G256" s="7" t="n">
        <f aca="false">J256*S256</f>
        <v>2156.3728748068</v>
      </c>
      <c r="H256" s="7" t="n">
        <f aca="false">I256*Parâmetros!$B$6/100*S256</f>
        <v>57.8911360123648</v>
      </c>
      <c r="I256" s="8" t="n">
        <v>9254</v>
      </c>
      <c r="J256" s="8" t="n">
        <v>3447</v>
      </c>
      <c r="K256" s="9" t="n">
        <f aca="false">J256/I256</f>
        <v>0.372487572941431</v>
      </c>
      <c r="L256" s="10" t="n">
        <v>0.384</v>
      </c>
      <c r="M256" s="6" t="str">
        <f aca="false">IF(K256&gt;L256,"sim","não")</f>
        <v>não</v>
      </c>
      <c r="N256" s="11" t="n">
        <v>-1.17</v>
      </c>
      <c r="O256" s="8" t="n">
        <v>4207</v>
      </c>
      <c r="P256" s="8" t="n">
        <v>969</v>
      </c>
      <c r="Q256" s="9" t="n">
        <f aca="false">O256/(O256+P256)</f>
        <v>0.812789799072643</v>
      </c>
      <c r="R256" s="10" t="n">
        <v>0.845</v>
      </c>
      <c r="S256" s="12" t="n">
        <f aca="false">2*Q256-1</f>
        <v>0.625579598145286</v>
      </c>
      <c r="T256" s="10" t="n">
        <v>0.15</v>
      </c>
      <c r="U256" s="6" t="s">
        <v>71</v>
      </c>
      <c r="V256" s="6" t="s">
        <v>72</v>
      </c>
      <c r="W256" s="6" t="s">
        <v>54</v>
      </c>
      <c r="X256" s="6" t="s">
        <v>675</v>
      </c>
      <c r="Y256" s="8" t="n">
        <v>10337</v>
      </c>
    </row>
    <row r="257" customFormat="false" ht="15" hidden="false" customHeight="false" outlineLevel="0" collapsed="false">
      <c r="A257" s="5" t="n">
        <f aca="false">RANK(G257,$G$2:$G$1311)</f>
        <v>256</v>
      </c>
      <c r="B257" s="6" t="str">
        <f aca="false">IF(G257&gt;=Parâmetros!$B$4,"A",IF(G257&gt;=Parâmetros!$B$5,"B","C"))</f>
        <v>B</v>
      </c>
      <c r="C257" s="6" t="s">
        <v>676</v>
      </c>
      <c r="D257" s="6" t="s">
        <v>86</v>
      </c>
      <c r="E257" s="6" t="s">
        <v>50</v>
      </c>
      <c r="F257" s="6" t="s">
        <v>92</v>
      </c>
      <c r="G257" s="7" t="n">
        <f aca="false">J257*S257</f>
        <v>2156.04070152217</v>
      </c>
      <c r="H257" s="7" t="n">
        <f aca="false">I257*Parâmetros!$B$6/100*S257</f>
        <v>99.5651125082727</v>
      </c>
      <c r="I257" s="8" t="n">
        <v>24683</v>
      </c>
      <c r="J257" s="8" t="n">
        <v>5345</v>
      </c>
      <c r="K257" s="9" t="n">
        <f aca="false">J257/I257</f>
        <v>0.216545800753555</v>
      </c>
      <c r="L257" s="10" t="n">
        <v>0.314</v>
      </c>
      <c r="M257" s="6" t="str">
        <f aca="false">IF(K257&gt;L257,"sim","não")</f>
        <v>não</v>
      </c>
      <c r="N257" s="11" t="n">
        <v>1.14</v>
      </c>
      <c r="O257" s="8" t="n">
        <v>12723</v>
      </c>
      <c r="P257" s="8" t="n">
        <v>5409</v>
      </c>
      <c r="Q257" s="9" t="n">
        <f aca="false">O257/(O257+P257)</f>
        <v>0.701687624090007</v>
      </c>
      <c r="R257" s="10" t="n">
        <v>0.732</v>
      </c>
      <c r="S257" s="12" t="n">
        <f aca="false">2*Q257-1</f>
        <v>0.403375248180013</v>
      </c>
      <c r="T257" s="10" t="n">
        <v>0.092</v>
      </c>
      <c r="U257" s="6" t="s">
        <v>301</v>
      </c>
      <c r="V257" s="6" t="s">
        <v>53</v>
      </c>
      <c r="W257" s="6" t="s">
        <v>54</v>
      </c>
      <c r="X257" s="6" t="s">
        <v>677</v>
      </c>
      <c r="Y257" s="8" t="n">
        <v>30805</v>
      </c>
    </row>
    <row r="258" customFormat="false" ht="15" hidden="false" customHeight="false" outlineLevel="0" collapsed="false">
      <c r="A258" s="5" t="n">
        <f aca="false">RANK(G258,$G$2:$G$1311)</f>
        <v>257</v>
      </c>
      <c r="B258" s="6" t="str">
        <f aca="false">IF(G258&gt;=Parâmetros!$B$4,"A",IF(G258&gt;=Parâmetros!$B$5,"B","C"))</f>
        <v>B</v>
      </c>
      <c r="C258" s="6" t="s">
        <v>678</v>
      </c>
      <c r="D258" s="6" t="s">
        <v>86</v>
      </c>
      <c r="E258" s="6" t="s">
        <v>50</v>
      </c>
      <c r="F258" s="6" t="s">
        <v>679</v>
      </c>
      <c r="G258" s="7" t="n">
        <f aca="false">J258*S258</f>
        <v>2150.68343474162</v>
      </c>
      <c r="H258" s="7" t="n">
        <f aca="false">I258*Parâmetros!$B$6/100*S258</f>
        <v>105.925263518725</v>
      </c>
      <c r="I258" s="8" t="n">
        <v>16130</v>
      </c>
      <c r="J258" s="8" t="n">
        <v>3275</v>
      </c>
      <c r="K258" s="9" t="n">
        <f aca="false">J258/I258</f>
        <v>0.203037817730936</v>
      </c>
      <c r="L258" s="10" t="n">
        <v>0.242</v>
      </c>
      <c r="M258" s="6" t="str">
        <f aca="false">IF(K258&gt;L258,"sim","não")</f>
        <v>não</v>
      </c>
      <c r="N258" s="11" t="n">
        <v>-1.11</v>
      </c>
      <c r="O258" s="8" t="n">
        <v>9666</v>
      </c>
      <c r="P258" s="8" t="n">
        <v>2003</v>
      </c>
      <c r="Q258" s="9" t="n">
        <f aca="false">O258/(O258+P258)</f>
        <v>0.828348615991087</v>
      </c>
      <c r="R258" s="10" t="n">
        <v>0.876</v>
      </c>
      <c r="S258" s="12" t="n">
        <f aca="false">2*Q258-1</f>
        <v>0.656697231982175</v>
      </c>
      <c r="T258" s="10" t="n">
        <v>0.099</v>
      </c>
      <c r="U258" s="6" t="s">
        <v>83</v>
      </c>
      <c r="V258" s="6" t="s">
        <v>53</v>
      </c>
      <c r="W258" s="6" t="s">
        <v>54</v>
      </c>
      <c r="X258" s="6" t="s">
        <v>680</v>
      </c>
      <c r="Y258" s="8" t="n">
        <v>18984</v>
      </c>
    </row>
    <row r="259" customFormat="false" ht="15" hidden="false" customHeight="false" outlineLevel="0" collapsed="false">
      <c r="A259" s="5" t="n">
        <f aca="false">RANK(G259,$G$2:$G$1311)</f>
        <v>258</v>
      </c>
      <c r="B259" s="6" t="str">
        <f aca="false">IF(G259&gt;=Parâmetros!$B$4,"A",IF(G259&gt;=Parâmetros!$B$5,"B","C"))</f>
        <v>B</v>
      </c>
      <c r="C259" s="6" t="s">
        <v>681</v>
      </c>
      <c r="D259" s="6" t="s">
        <v>75</v>
      </c>
      <c r="E259" s="6" t="s">
        <v>50</v>
      </c>
      <c r="F259" s="6" t="s">
        <v>682</v>
      </c>
      <c r="G259" s="7" t="n">
        <f aca="false">J259*S259</f>
        <v>2149.59933526322</v>
      </c>
      <c r="H259" s="7" t="n">
        <f aca="false">I259*Parâmetros!$B$6/100*S259</f>
        <v>88.9085761766913</v>
      </c>
      <c r="I259" s="8" t="n">
        <v>27269</v>
      </c>
      <c r="J259" s="8" t="n">
        <v>6593</v>
      </c>
      <c r="K259" s="9" t="n">
        <f aca="false">J259/I259</f>
        <v>0.241776376104734</v>
      </c>
      <c r="L259" s="10" t="n">
        <v>0.285</v>
      </c>
      <c r="M259" s="6" t="str">
        <f aca="false">IF(K259&gt;L259,"sim","não")</f>
        <v>não</v>
      </c>
      <c r="N259" s="11" t="n">
        <v>1.06</v>
      </c>
      <c r="O259" s="8" t="n">
        <v>12368</v>
      </c>
      <c r="P259" s="8" t="n">
        <v>6286</v>
      </c>
      <c r="Q259" s="9" t="n">
        <f aca="false">O259/(O259+P259)</f>
        <v>0.663021335906508</v>
      </c>
      <c r="R259" s="10" t="n">
        <v>0.714</v>
      </c>
      <c r="S259" s="12" t="n">
        <f aca="false">2*Q259-1</f>
        <v>0.326042671813016</v>
      </c>
      <c r="T259" s="10" t="n">
        <v>0.122</v>
      </c>
      <c r="U259" s="6" t="s">
        <v>133</v>
      </c>
      <c r="V259" s="6" t="s">
        <v>72</v>
      </c>
      <c r="W259" s="6" t="s">
        <v>54</v>
      </c>
      <c r="X259" s="6" t="s">
        <v>683</v>
      </c>
      <c r="Y259" s="8" t="n">
        <v>31445</v>
      </c>
    </row>
    <row r="260" customFormat="false" ht="15" hidden="false" customHeight="false" outlineLevel="0" collapsed="false">
      <c r="A260" s="5" t="n">
        <f aca="false">RANK(G260,$G$2:$G$1311)</f>
        <v>259</v>
      </c>
      <c r="B260" s="6" t="str">
        <f aca="false">IF(G260&gt;=Parâmetros!$B$4,"A",IF(G260&gt;=Parâmetros!$B$5,"B","C"))</f>
        <v>B</v>
      </c>
      <c r="C260" s="6" t="s">
        <v>684</v>
      </c>
      <c r="D260" s="6" t="s">
        <v>66</v>
      </c>
      <c r="E260" s="6" t="s">
        <v>50</v>
      </c>
      <c r="F260" s="6" t="s">
        <v>313</v>
      </c>
      <c r="G260" s="7" t="n">
        <f aca="false">J260*S260</f>
        <v>2147.41841004184</v>
      </c>
      <c r="H260" s="7" t="n">
        <f aca="false">I260*Parâmetros!$B$6/100*S260</f>
        <v>102.260209205021</v>
      </c>
      <c r="I260" s="8" t="n">
        <v>15567</v>
      </c>
      <c r="J260" s="8" t="n">
        <v>3269</v>
      </c>
      <c r="K260" s="9" t="n">
        <f aca="false">J260/I260</f>
        <v>0.20999550330828</v>
      </c>
      <c r="L260" s="10" t="n">
        <v>0.194</v>
      </c>
      <c r="M260" s="6" t="str">
        <f aca="false">IF(K260&gt;L260,"sim","não")</f>
        <v>sim</v>
      </c>
      <c r="N260" s="11" t="n">
        <v>0.86</v>
      </c>
      <c r="O260" s="8" t="n">
        <v>9306</v>
      </c>
      <c r="P260" s="8" t="n">
        <v>1927</v>
      </c>
      <c r="Q260" s="9" t="n">
        <f aca="false">O260/(O260+P260)</f>
        <v>0.828451882845188</v>
      </c>
      <c r="R260" s="10" t="n">
        <v>0.844</v>
      </c>
      <c r="S260" s="12" t="n">
        <f aca="false">2*Q260-1</f>
        <v>0.656903765690377</v>
      </c>
      <c r="T260" s="10" t="n">
        <v>0.104</v>
      </c>
      <c r="U260" s="6" t="s">
        <v>68</v>
      </c>
      <c r="V260" s="6" t="s">
        <v>53</v>
      </c>
      <c r="W260" s="6" t="s">
        <v>54</v>
      </c>
      <c r="X260" s="6" t="s">
        <v>685</v>
      </c>
      <c r="Y260" s="8" t="n">
        <v>18301</v>
      </c>
    </row>
    <row r="261" customFormat="false" ht="15" hidden="false" customHeight="false" outlineLevel="0" collapsed="false">
      <c r="A261" s="5" t="n">
        <f aca="false">RANK(G261,$G$2:$G$1311)</f>
        <v>260</v>
      </c>
      <c r="B261" s="6" t="str">
        <f aca="false">IF(G261&gt;=Parâmetros!$B$4,"A",IF(G261&gt;=Parâmetros!$B$5,"B","C"))</f>
        <v>B</v>
      </c>
      <c r="C261" s="6" t="s">
        <v>686</v>
      </c>
      <c r="D261" s="6" t="s">
        <v>351</v>
      </c>
      <c r="E261" s="6" t="s">
        <v>50</v>
      </c>
      <c r="F261" s="6" t="s">
        <v>352</v>
      </c>
      <c r="G261" s="7" t="n">
        <f aca="false">J261*S261</f>
        <v>2143.62676056338</v>
      </c>
      <c r="H261" s="7" t="n">
        <f aca="false">I261*Parâmetros!$B$6/100*S261</f>
        <v>104.205985915493</v>
      </c>
      <c r="I261" s="8" t="n">
        <v>22765</v>
      </c>
      <c r="J261" s="8" t="n">
        <v>4683</v>
      </c>
      <c r="K261" s="9" t="n">
        <f aca="false">J261/I261</f>
        <v>0.20571052053591</v>
      </c>
      <c r="L261" s="10" t="n">
        <v>0.231</v>
      </c>
      <c r="M261" s="6" t="str">
        <f aca="false">IF(K261&gt;L261,"sim","não")</f>
        <v>não</v>
      </c>
      <c r="N261" s="11" t="n">
        <v>1.13</v>
      </c>
      <c r="O261" s="8" t="n">
        <v>12006</v>
      </c>
      <c r="P261" s="8" t="n">
        <v>4466</v>
      </c>
      <c r="Q261" s="9" t="n">
        <f aca="false">O261/(O261+P261)</f>
        <v>0.72887323943662</v>
      </c>
      <c r="R261" s="10" t="n">
        <v>0.778</v>
      </c>
      <c r="S261" s="12" t="n">
        <f aca="false">2*Q261-1</f>
        <v>0.45774647887324</v>
      </c>
      <c r="T261" s="10" t="n">
        <v>0.077</v>
      </c>
      <c r="U261" s="6" t="s">
        <v>83</v>
      </c>
      <c r="V261" s="6" t="s">
        <v>53</v>
      </c>
      <c r="W261" s="6" t="s">
        <v>54</v>
      </c>
      <c r="X261" s="6" t="s">
        <v>687</v>
      </c>
      <c r="Y261" s="8" t="n">
        <v>33439</v>
      </c>
    </row>
    <row r="262" customFormat="false" ht="15" hidden="false" customHeight="false" outlineLevel="0" collapsed="false">
      <c r="A262" s="5" t="n">
        <f aca="false">RANK(G262,$G$2:$G$1311)</f>
        <v>261</v>
      </c>
      <c r="B262" s="6" t="str">
        <f aca="false">IF(G262&gt;=Parâmetros!$B$4,"A",IF(G262&gt;=Parâmetros!$B$5,"B","C"))</f>
        <v>B</v>
      </c>
      <c r="C262" s="6" t="s">
        <v>688</v>
      </c>
      <c r="D262" s="6" t="s">
        <v>86</v>
      </c>
      <c r="E262" s="6" t="s">
        <v>50</v>
      </c>
      <c r="F262" s="6" t="s">
        <v>679</v>
      </c>
      <c r="G262" s="7" t="n">
        <f aca="false">J262*S262</f>
        <v>2142.53948767521</v>
      </c>
      <c r="H262" s="7" t="n">
        <f aca="false">I262*Parâmetros!$B$6/100*S262</f>
        <v>84.1490961817303</v>
      </c>
      <c r="I262" s="8" t="n">
        <v>14960</v>
      </c>
      <c r="J262" s="8" t="n">
        <v>3809</v>
      </c>
      <c r="K262" s="9" t="n">
        <f aca="false">J262/I262</f>
        <v>0.254612299465241</v>
      </c>
      <c r="L262" s="10" t="n">
        <v>0.246</v>
      </c>
      <c r="M262" s="6" t="str">
        <f aca="false">IF(K262&gt;L262,"sim","não")</f>
        <v>sim</v>
      </c>
      <c r="N262" s="11" t="n">
        <v>-0.7</v>
      </c>
      <c r="O262" s="8" t="n">
        <v>8082</v>
      </c>
      <c r="P262" s="8" t="n">
        <v>2263</v>
      </c>
      <c r="Q262" s="9" t="n">
        <f aca="false">O262/(O262+P262)</f>
        <v>0.781246979217013</v>
      </c>
      <c r="R262" s="10" t="n">
        <v>0.837</v>
      </c>
      <c r="S262" s="12" t="n">
        <f aca="false">2*Q262-1</f>
        <v>0.562493958434026</v>
      </c>
      <c r="T262" s="10" t="n">
        <v>0.112</v>
      </c>
      <c r="U262" s="6" t="s">
        <v>83</v>
      </c>
      <c r="V262" s="6" t="s">
        <v>53</v>
      </c>
      <c r="W262" s="6" t="s">
        <v>54</v>
      </c>
      <c r="X262" s="6" t="s">
        <v>689</v>
      </c>
      <c r="Y262" s="8" t="n">
        <v>18274</v>
      </c>
    </row>
    <row r="263" customFormat="false" ht="15" hidden="false" customHeight="false" outlineLevel="0" collapsed="false">
      <c r="A263" s="5" t="n">
        <f aca="false">RANK(G263,$G$2:$G$1311)</f>
        <v>262</v>
      </c>
      <c r="B263" s="6" t="str">
        <f aca="false">IF(G263&gt;=Parâmetros!$B$4,"A",IF(G263&gt;=Parâmetros!$B$5,"B","C"))</f>
        <v>B</v>
      </c>
      <c r="C263" s="6" t="s">
        <v>690</v>
      </c>
      <c r="D263" s="6" t="s">
        <v>49</v>
      </c>
      <c r="E263" s="6" t="s">
        <v>50</v>
      </c>
      <c r="F263" s="6" t="s">
        <v>289</v>
      </c>
      <c r="G263" s="7" t="n">
        <f aca="false">J263*S263</f>
        <v>2136.03916834339</v>
      </c>
      <c r="H263" s="7" t="n">
        <f aca="false">I263*Parâmetros!$B$6/100*S263</f>
        <v>112.187959758551</v>
      </c>
      <c r="I263" s="8" t="n">
        <v>20163</v>
      </c>
      <c r="J263" s="8" t="n">
        <v>3839</v>
      </c>
      <c r="K263" s="9" t="n">
        <f aca="false">J263/I263</f>
        <v>0.190398254228041</v>
      </c>
      <c r="L263" s="10" t="n">
        <v>0.191</v>
      </c>
      <c r="M263" s="6" t="str">
        <f aca="false">IF(K263&gt;L263,"sim","não")</f>
        <v>não</v>
      </c>
      <c r="N263" s="11" t="n">
        <v>-0.35</v>
      </c>
      <c r="O263" s="8" t="n">
        <v>11603</v>
      </c>
      <c r="P263" s="8" t="n">
        <v>3307</v>
      </c>
      <c r="Q263" s="9" t="n">
        <f aca="false">O263/(O263+P263)</f>
        <v>0.778202548625084</v>
      </c>
      <c r="R263" s="10" t="n">
        <v>0.803</v>
      </c>
      <c r="S263" s="12" t="n">
        <f aca="false">2*Q263-1</f>
        <v>0.556405097250168</v>
      </c>
      <c r="T263" s="10" t="n">
        <v>0.09</v>
      </c>
      <c r="U263" s="6" t="s">
        <v>71</v>
      </c>
      <c r="V263" s="6" t="s">
        <v>72</v>
      </c>
      <c r="W263" s="6" t="s">
        <v>54</v>
      </c>
      <c r="X263" s="6" t="s">
        <v>691</v>
      </c>
      <c r="Y263" s="8" t="n">
        <v>20952</v>
      </c>
    </row>
    <row r="264" customFormat="false" ht="15" hidden="false" customHeight="false" outlineLevel="0" collapsed="false">
      <c r="A264" s="5" t="n">
        <f aca="false">RANK(G264,$G$2:$G$1311)</f>
        <v>263</v>
      </c>
      <c r="B264" s="6" t="str">
        <f aca="false">IF(G264&gt;=Parâmetros!$B$4,"A",IF(G264&gt;=Parâmetros!$B$5,"B","C"))</f>
        <v>B</v>
      </c>
      <c r="C264" s="6" t="s">
        <v>692</v>
      </c>
      <c r="D264" s="6" t="s">
        <v>49</v>
      </c>
      <c r="E264" s="6" t="s">
        <v>50</v>
      </c>
      <c r="F264" s="6" t="s">
        <v>168</v>
      </c>
      <c r="G264" s="7" t="n">
        <f aca="false">J264*S264</f>
        <v>2128.68769241294</v>
      </c>
      <c r="H264" s="7" t="n">
        <f aca="false">I264*Parâmetros!$B$6/100*S264</f>
        <v>97.6700437846343</v>
      </c>
      <c r="I264" s="8" t="n">
        <v>20427</v>
      </c>
      <c r="J264" s="8" t="n">
        <v>4452</v>
      </c>
      <c r="K264" s="9" t="n">
        <f aca="false">J264/I264</f>
        <v>0.217946835071229</v>
      </c>
      <c r="L264" s="10" t="n">
        <v>0.221</v>
      </c>
      <c r="M264" s="6" t="str">
        <f aca="false">IF(K264&gt;L264,"sim","não")</f>
        <v>não</v>
      </c>
      <c r="N264" s="11" t="n">
        <v>-0.96</v>
      </c>
      <c r="O264" s="8" t="n">
        <v>10803</v>
      </c>
      <c r="P264" s="8" t="n">
        <v>3814</v>
      </c>
      <c r="Q264" s="9" t="n">
        <f aca="false">O264/(O264+P264)</f>
        <v>0.739070944790313</v>
      </c>
      <c r="R264" s="10" t="n">
        <v>0.768</v>
      </c>
      <c r="S264" s="12" t="n">
        <f aca="false">2*Q264-1</f>
        <v>0.478141889580625</v>
      </c>
      <c r="T264" s="10" t="n">
        <v>0.088</v>
      </c>
      <c r="U264" s="6" t="s">
        <v>71</v>
      </c>
      <c r="V264" s="6" t="s">
        <v>72</v>
      </c>
      <c r="W264" s="6" t="s">
        <v>54</v>
      </c>
      <c r="X264" s="6" t="s">
        <v>693</v>
      </c>
      <c r="Y264" s="8" t="n">
        <v>25475</v>
      </c>
    </row>
    <row r="265" customFormat="false" ht="15" hidden="false" customHeight="false" outlineLevel="0" collapsed="false">
      <c r="A265" s="5" t="n">
        <f aca="false">RANK(G265,$G$2:$G$1311)</f>
        <v>264</v>
      </c>
      <c r="B265" s="6" t="str">
        <f aca="false">IF(G265&gt;=Parâmetros!$B$4,"A",IF(G265&gt;=Parâmetros!$B$5,"B","C"))</f>
        <v>B</v>
      </c>
      <c r="C265" s="6" t="s">
        <v>694</v>
      </c>
      <c r="D265" s="6" t="s">
        <v>49</v>
      </c>
      <c r="E265" s="6" t="s">
        <v>50</v>
      </c>
      <c r="F265" s="6" t="s">
        <v>429</v>
      </c>
      <c r="G265" s="7" t="n">
        <f aca="false">J265*S265</f>
        <v>2120.59726863286</v>
      </c>
      <c r="H265" s="7" t="n">
        <f aca="false">I265*Parâmetros!$B$6/100*S265</f>
        <v>69.4573398227517</v>
      </c>
      <c r="I265" s="8" t="n">
        <v>10491</v>
      </c>
      <c r="J265" s="8" t="n">
        <v>3203</v>
      </c>
      <c r="K265" s="9" t="n">
        <f aca="false">J265/I265</f>
        <v>0.305309312744257</v>
      </c>
      <c r="L265" s="10" t="n">
        <v>0.327</v>
      </c>
      <c r="M265" s="6" t="str">
        <f aca="false">IF(K265&gt;L265,"sim","não")</f>
        <v>não</v>
      </c>
      <c r="N265" s="11" t="n">
        <v>2.29</v>
      </c>
      <c r="O265" s="8" t="n">
        <v>5720</v>
      </c>
      <c r="P265" s="8" t="n">
        <v>1163</v>
      </c>
      <c r="Q265" s="9" t="n">
        <f aca="false">O265/(O265+P265)</f>
        <v>0.831032979805317</v>
      </c>
      <c r="R265" s="10" t="n">
        <v>0.833</v>
      </c>
      <c r="S265" s="12" t="n">
        <f aca="false">2*Q265-1</f>
        <v>0.662065959610635</v>
      </c>
      <c r="T265" s="10" t="n">
        <v>0.1</v>
      </c>
      <c r="U265" s="6" t="s">
        <v>83</v>
      </c>
      <c r="V265" s="6" t="s">
        <v>53</v>
      </c>
      <c r="W265" s="6" t="s">
        <v>54</v>
      </c>
      <c r="X265" s="6" t="s">
        <v>695</v>
      </c>
      <c r="Y265" s="8" t="n">
        <v>13919</v>
      </c>
    </row>
    <row r="266" customFormat="false" ht="15" hidden="false" customHeight="false" outlineLevel="0" collapsed="false">
      <c r="A266" s="5" t="n">
        <f aca="false">RANK(G266,$G$2:$G$1311)</f>
        <v>265</v>
      </c>
      <c r="B266" s="6" t="str">
        <f aca="false">IF(G266&gt;=Parâmetros!$B$4,"A",IF(G266&gt;=Parâmetros!$B$5,"B","C"))</f>
        <v>B</v>
      </c>
      <c r="C266" s="6" t="s">
        <v>696</v>
      </c>
      <c r="D266" s="6" t="s">
        <v>75</v>
      </c>
      <c r="E266" s="6" t="s">
        <v>50</v>
      </c>
      <c r="F266" s="6" t="s">
        <v>147</v>
      </c>
      <c r="G266" s="7" t="n">
        <f aca="false">J266*S266</f>
        <v>2108.99035167447</v>
      </c>
      <c r="H266" s="7" t="n">
        <f aca="false">I266*Parâmetros!$B$6/100*S266</f>
        <v>100.825020625044</v>
      </c>
      <c r="I266" s="8" t="n">
        <v>20189</v>
      </c>
      <c r="J266" s="8" t="n">
        <v>4223</v>
      </c>
      <c r="K266" s="9" t="n">
        <f aca="false">J266/I266</f>
        <v>0.209173312199713</v>
      </c>
      <c r="L266" s="10" t="n">
        <v>0.227</v>
      </c>
      <c r="M266" s="6" t="str">
        <f aca="false">IF(K266&gt;L266,"sim","não")</f>
        <v>não</v>
      </c>
      <c r="N266" s="11" t="n">
        <v>-1.78</v>
      </c>
      <c r="O266" s="8" t="n">
        <v>10723</v>
      </c>
      <c r="P266" s="8" t="n">
        <v>3580</v>
      </c>
      <c r="Q266" s="9" t="n">
        <f aca="false">O266/(O266+P266)</f>
        <v>0.749702859539957</v>
      </c>
      <c r="R266" s="10" t="n">
        <v>0.802</v>
      </c>
      <c r="S266" s="12" t="n">
        <f aca="false">2*Q266-1</f>
        <v>0.499405719079913</v>
      </c>
      <c r="T266" s="10" t="n">
        <v>0.128</v>
      </c>
      <c r="U266" s="6" t="s">
        <v>63</v>
      </c>
      <c r="V266" s="6" t="s">
        <v>59</v>
      </c>
      <c r="W266" s="6" t="s">
        <v>54</v>
      </c>
      <c r="X266" s="6" t="s">
        <v>697</v>
      </c>
      <c r="Y266" s="8" t="n">
        <v>23922</v>
      </c>
    </row>
    <row r="267" customFormat="false" ht="15" hidden="false" customHeight="false" outlineLevel="0" collapsed="false">
      <c r="A267" s="5" t="n">
        <f aca="false">RANK(G267,$G$2:$G$1311)</f>
        <v>266</v>
      </c>
      <c r="B267" s="6" t="str">
        <f aca="false">IF(G267&gt;=Parâmetros!$B$4,"A",IF(G267&gt;=Parâmetros!$B$5,"B","C"))</f>
        <v>B</v>
      </c>
      <c r="C267" s="6" t="s">
        <v>698</v>
      </c>
      <c r="D267" s="6" t="s">
        <v>49</v>
      </c>
      <c r="E267" s="6" t="s">
        <v>50</v>
      </c>
      <c r="F267" s="6" t="s">
        <v>699</v>
      </c>
      <c r="G267" s="7" t="n">
        <f aca="false">J267*S267</f>
        <v>2102.85355586737</v>
      </c>
      <c r="H267" s="7" t="n">
        <f aca="false">I267*Parâmetros!$B$6/100*S267</f>
        <v>84.8756694483421</v>
      </c>
      <c r="I267" s="8" t="n">
        <v>19616</v>
      </c>
      <c r="J267" s="8" t="n">
        <v>4860</v>
      </c>
      <c r="K267" s="9" t="n">
        <f aca="false">J267/I267</f>
        <v>0.247756933115824</v>
      </c>
      <c r="L267" s="10" t="n">
        <v>0.244</v>
      </c>
      <c r="M267" s="6" t="str">
        <f aca="false">IF(K267&gt;L267,"sim","não")</f>
        <v>sim</v>
      </c>
      <c r="N267" s="11" t="n">
        <v>-0.54</v>
      </c>
      <c r="O267" s="8" t="n">
        <v>9700</v>
      </c>
      <c r="P267" s="8" t="n">
        <v>3841</v>
      </c>
      <c r="Q267" s="9" t="n">
        <f aca="false">O267/(O267+P267)</f>
        <v>0.716342958422569</v>
      </c>
      <c r="R267" s="10" t="n">
        <v>0.737</v>
      </c>
      <c r="S267" s="12" t="n">
        <f aca="false">2*Q267-1</f>
        <v>0.432685916845137</v>
      </c>
      <c r="T267" s="10" t="n">
        <v>0.063</v>
      </c>
      <c r="U267" s="6" t="s">
        <v>77</v>
      </c>
      <c r="V267" s="6" t="s">
        <v>59</v>
      </c>
      <c r="W267" s="6" t="s">
        <v>54</v>
      </c>
      <c r="X267" s="6" t="s">
        <v>700</v>
      </c>
      <c r="Y267" s="8" t="n">
        <v>27704</v>
      </c>
    </row>
    <row r="268" customFormat="false" ht="15" hidden="false" customHeight="false" outlineLevel="0" collapsed="false">
      <c r="A268" s="5" t="n">
        <f aca="false">RANK(G268,$G$2:$G$1311)</f>
        <v>267</v>
      </c>
      <c r="B268" s="6" t="str">
        <f aca="false">IF(G268&gt;=Parâmetros!$B$4,"A",IF(G268&gt;=Parâmetros!$B$5,"B","C"))</f>
        <v>B</v>
      </c>
      <c r="C268" s="6" t="s">
        <v>701</v>
      </c>
      <c r="D268" s="6" t="s">
        <v>223</v>
      </c>
      <c r="E268" s="6" t="s">
        <v>209</v>
      </c>
      <c r="F268" s="6" t="s">
        <v>224</v>
      </c>
      <c r="G268" s="7" t="n">
        <f aca="false">J268*S268</f>
        <v>2098.11320754717</v>
      </c>
      <c r="H268" s="7" t="n">
        <f aca="false">I268*Parâmetros!$B$6/100*S268</f>
        <v>118.655660377358</v>
      </c>
      <c r="I268" s="8" t="n">
        <v>25155</v>
      </c>
      <c r="J268" s="8" t="n">
        <v>4448</v>
      </c>
      <c r="K268" s="9" t="n">
        <f aca="false">J268/I268</f>
        <v>0.176823693102763</v>
      </c>
      <c r="L268" s="10" t="n">
        <v>0.166</v>
      </c>
      <c r="M268" s="6" t="str">
        <f aca="false">IF(K268&gt;L268,"sim","não")</f>
        <v>sim</v>
      </c>
      <c r="N268" s="11" t="n">
        <v>2.9</v>
      </c>
      <c r="O268" s="8" t="n">
        <v>14001</v>
      </c>
      <c r="P268" s="8" t="n">
        <v>5026</v>
      </c>
      <c r="Q268" s="9" t="n">
        <f aca="false">O268/(O268+P268)</f>
        <v>0.735849056603774</v>
      </c>
      <c r="R268" s="10" t="n">
        <v>0.753</v>
      </c>
      <c r="S268" s="12" t="n">
        <f aca="false">2*Q268-1</f>
        <v>0.471698113207547</v>
      </c>
      <c r="T268" s="10" t="n">
        <v>0.084</v>
      </c>
      <c r="U268" s="6" t="s">
        <v>52</v>
      </c>
      <c r="V268" s="6" t="s">
        <v>53</v>
      </c>
      <c r="W268" s="6" t="s">
        <v>54</v>
      </c>
      <c r="X268" s="6" t="s">
        <v>702</v>
      </c>
      <c r="Y268" s="8" t="n">
        <v>30599</v>
      </c>
    </row>
    <row r="269" customFormat="false" ht="15" hidden="false" customHeight="false" outlineLevel="0" collapsed="false">
      <c r="A269" s="5" t="n">
        <f aca="false">RANK(G269,$G$2:$G$1311)</f>
        <v>268</v>
      </c>
      <c r="B269" s="6" t="str">
        <f aca="false">IF(G269&gt;=Parâmetros!$B$4,"A",IF(G269&gt;=Parâmetros!$B$5,"B","C"))</f>
        <v>B</v>
      </c>
      <c r="C269" s="6" t="s">
        <v>703</v>
      </c>
      <c r="D269" s="6" t="s">
        <v>177</v>
      </c>
      <c r="E269" s="6" t="s">
        <v>50</v>
      </c>
      <c r="F269" s="6" t="s">
        <v>181</v>
      </c>
      <c r="G269" s="7" t="n">
        <f aca="false">J269*S269</f>
        <v>2091.96893698281</v>
      </c>
      <c r="H269" s="7" t="n">
        <f aca="false">I269*Parâmetros!$B$6/100*S269</f>
        <v>102.984534691279</v>
      </c>
      <c r="I269" s="8" t="n">
        <v>21887</v>
      </c>
      <c r="J269" s="8" t="n">
        <v>4446</v>
      </c>
      <c r="K269" s="9" t="n">
        <f aca="false">J269/I269</f>
        <v>0.203134280623201</v>
      </c>
      <c r="L269" s="10" t="n">
        <v>0.205</v>
      </c>
      <c r="M269" s="6" t="str">
        <f aca="false">IF(K269&gt;L269,"sim","não")</f>
        <v>não</v>
      </c>
      <c r="N269" s="11" t="n">
        <v>-1.81</v>
      </c>
      <c r="O269" s="8" t="n">
        <v>11551</v>
      </c>
      <c r="P269" s="8" t="n">
        <v>4159</v>
      </c>
      <c r="Q269" s="9" t="n">
        <f aca="false">O269/(O269+P269)</f>
        <v>0.735264162953533</v>
      </c>
      <c r="R269" s="10" t="n">
        <v>0.79</v>
      </c>
      <c r="S269" s="12" t="n">
        <f aca="false">2*Q269-1</f>
        <v>0.470528325907066</v>
      </c>
      <c r="T269" s="10" t="n">
        <v>0.077</v>
      </c>
      <c r="U269" s="6" t="s">
        <v>52</v>
      </c>
      <c r="V269" s="6" t="s">
        <v>53</v>
      </c>
      <c r="W269" s="6" t="s">
        <v>54</v>
      </c>
      <c r="X269" s="6" t="s">
        <v>704</v>
      </c>
      <c r="Y269" s="8" t="n">
        <v>25397</v>
      </c>
    </row>
    <row r="270" customFormat="false" ht="15" hidden="false" customHeight="false" outlineLevel="0" collapsed="false">
      <c r="A270" s="5" t="n">
        <f aca="false">RANK(G270,$G$2:$G$1311)</f>
        <v>269</v>
      </c>
      <c r="B270" s="6" t="str">
        <f aca="false">IF(G270&gt;=Parâmetros!$B$4,"A",IF(G270&gt;=Parâmetros!$B$5,"B","C"))</f>
        <v>B</v>
      </c>
      <c r="C270" s="6" t="s">
        <v>705</v>
      </c>
      <c r="D270" s="6" t="s">
        <v>49</v>
      </c>
      <c r="E270" s="6" t="s">
        <v>50</v>
      </c>
      <c r="F270" s="6" t="s">
        <v>705</v>
      </c>
      <c r="G270" s="7" t="n">
        <f aca="false">J270*S270</f>
        <v>2087.79158138293</v>
      </c>
      <c r="H270" s="7" t="n">
        <f aca="false">I270*Parâmetros!$B$6/100*S270</f>
        <v>90.5696493726083</v>
      </c>
      <c r="I270" s="8" t="n">
        <v>32735</v>
      </c>
      <c r="J270" s="8" t="n">
        <v>7546</v>
      </c>
      <c r="K270" s="9" t="n">
        <f aca="false">J270/I270</f>
        <v>0.230517794409653</v>
      </c>
      <c r="L270" s="10" t="n">
        <v>0.218</v>
      </c>
      <c r="M270" s="6" t="str">
        <f aca="false">IF(K270&gt;L270,"sim","não")</f>
        <v>sim</v>
      </c>
      <c r="N270" s="11" t="n">
        <v>-0.5</v>
      </c>
      <c r="O270" s="8" t="n">
        <v>14346</v>
      </c>
      <c r="P270" s="8" t="n">
        <v>8128</v>
      </c>
      <c r="Q270" s="9" t="n">
        <f aca="false">O270/(O270+P270)</f>
        <v>0.638337634599982</v>
      </c>
      <c r="R270" s="10" t="n">
        <v>0.67</v>
      </c>
      <c r="S270" s="12" t="n">
        <f aca="false">2*Q270-1</f>
        <v>0.276675269199964</v>
      </c>
      <c r="T270" s="10" t="n">
        <v>0.119</v>
      </c>
      <c r="U270" s="6" t="s">
        <v>52</v>
      </c>
      <c r="V270" s="6" t="s">
        <v>53</v>
      </c>
      <c r="W270" s="6" t="s">
        <v>54</v>
      </c>
      <c r="X270" s="6" t="s">
        <v>706</v>
      </c>
      <c r="Y270" s="8" t="n">
        <v>40706</v>
      </c>
    </row>
    <row r="271" customFormat="false" ht="15" hidden="false" customHeight="false" outlineLevel="0" collapsed="false">
      <c r="A271" s="5" t="n">
        <f aca="false">RANK(G271,$G$2:$G$1311)</f>
        <v>270</v>
      </c>
      <c r="B271" s="6" t="str">
        <f aca="false">IF(G271&gt;=Parâmetros!$B$4,"A",IF(G271&gt;=Parâmetros!$B$5,"B","C"))</f>
        <v>B</v>
      </c>
      <c r="C271" s="6" t="s">
        <v>707</v>
      </c>
      <c r="D271" s="6" t="s">
        <v>75</v>
      </c>
      <c r="E271" s="6" t="s">
        <v>50</v>
      </c>
      <c r="F271" s="6" t="s">
        <v>708</v>
      </c>
      <c r="G271" s="7" t="n">
        <f aca="false">J271*S271</f>
        <v>2081.93862617763</v>
      </c>
      <c r="H271" s="7" t="n">
        <f aca="false">I271*Parâmetros!$B$6/100*S271</f>
        <v>129.140803073264</v>
      </c>
      <c r="I271" s="8" t="n">
        <v>28552</v>
      </c>
      <c r="J271" s="8" t="n">
        <v>4603</v>
      </c>
      <c r="K271" s="9" t="n">
        <f aca="false">J271/I271</f>
        <v>0.161214625945643</v>
      </c>
      <c r="L271" s="10" t="n">
        <v>0.16</v>
      </c>
      <c r="M271" s="6" t="str">
        <f aca="false">IF(K271&gt;L271,"sim","não")</f>
        <v>sim</v>
      </c>
      <c r="N271" s="11" t="n">
        <v>-0.44</v>
      </c>
      <c r="O271" s="8" t="n">
        <v>15878</v>
      </c>
      <c r="P271" s="8" t="n">
        <v>5988</v>
      </c>
      <c r="Q271" s="9" t="n">
        <f aca="false">O271/(O271+P271)</f>
        <v>0.726150187505717</v>
      </c>
      <c r="R271" s="10" t="n">
        <v>0.766</v>
      </c>
      <c r="S271" s="12" t="n">
        <f aca="false">2*Q271-1</f>
        <v>0.452300375011433</v>
      </c>
      <c r="T271" s="10" t="n">
        <v>0.082</v>
      </c>
      <c r="U271" s="6" t="s">
        <v>68</v>
      </c>
      <c r="V271" s="6" t="s">
        <v>53</v>
      </c>
      <c r="W271" s="6" t="s">
        <v>54</v>
      </c>
      <c r="X271" s="6" t="s">
        <v>709</v>
      </c>
      <c r="Y271" s="8" t="n">
        <v>35218</v>
      </c>
    </row>
    <row r="272" customFormat="false" ht="15" hidden="false" customHeight="false" outlineLevel="0" collapsed="false">
      <c r="A272" s="5" t="n">
        <f aca="false">RANK(G272,$G$2:$G$1311)</f>
        <v>271</v>
      </c>
      <c r="B272" s="6" t="str">
        <f aca="false">IF(G272&gt;=Parâmetros!$B$4,"A",IF(G272&gt;=Parâmetros!$B$5,"B","C"))</f>
        <v>B</v>
      </c>
      <c r="C272" s="6" t="s">
        <v>710</v>
      </c>
      <c r="D272" s="6" t="s">
        <v>66</v>
      </c>
      <c r="E272" s="6" t="s">
        <v>50</v>
      </c>
      <c r="F272" s="6" t="s">
        <v>99</v>
      </c>
      <c r="G272" s="7" t="n">
        <f aca="false">J272*S272</f>
        <v>2079.19111680547</v>
      </c>
      <c r="H272" s="7" t="n">
        <f aca="false">I272*Parâmetros!$B$6/100*S272</f>
        <v>103.089464018791</v>
      </c>
      <c r="I272" s="8" t="n">
        <v>12559</v>
      </c>
      <c r="J272" s="8" t="n">
        <v>2533</v>
      </c>
      <c r="K272" s="9" t="n">
        <f aca="false">J272/I272</f>
        <v>0.201688032486663</v>
      </c>
      <c r="L272" s="10" t="n">
        <v>0.253</v>
      </c>
      <c r="M272" s="6" t="str">
        <f aca="false">IF(K272&gt;L272,"sim","não")</f>
        <v>não</v>
      </c>
      <c r="N272" s="11" t="n">
        <v>-0.07</v>
      </c>
      <c r="O272" s="8" t="n">
        <v>8527</v>
      </c>
      <c r="P272" s="8" t="n">
        <v>839</v>
      </c>
      <c r="Q272" s="9" t="n">
        <f aca="false">O272/(O272+P272)</f>
        <v>0.910420670510357</v>
      </c>
      <c r="R272" s="10" t="n">
        <v>0.923</v>
      </c>
      <c r="S272" s="12" t="n">
        <f aca="false">2*Q272-1</f>
        <v>0.820841341020713</v>
      </c>
      <c r="T272" s="10" t="n">
        <v>0.08</v>
      </c>
      <c r="U272" s="6" t="s">
        <v>102</v>
      </c>
      <c r="V272" s="6" t="s">
        <v>72</v>
      </c>
      <c r="W272" s="6" t="s">
        <v>54</v>
      </c>
      <c r="X272" s="6" t="s">
        <v>711</v>
      </c>
      <c r="Y272" s="8" t="n">
        <v>12239</v>
      </c>
    </row>
    <row r="273" customFormat="false" ht="15" hidden="false" customHeight="false" outlineLevel="0" collapsed="false">
      <c r="A273" s="5" t="n">
        <f aca="false">RANK(G273,$G$2:$G$1311)</f>
        <v>272</v>
      </c>
      <c r="B273" s="6" t="str">
        <f aca="false">IF(G273&gt;=Parâmetros!$B$4,"A",IF(G273&gt;=Parâmetros!$B$5,"B","C"))</f>
        <v>B</v>
      </c>
      <c r="C273" s="6" t="s">
        <v>712</v>
      </c>
      <c r="D273" s="6" t="s">
        <v>66</v>
      </c>
      <c r="E273" s="6" t="s">
        <v>50</v>
      </c>
      <c r="F273" s="6" t="s">
        <v>286</v>
      </c>
      <c r="G273" s="7" t="n">
        <f aca="false">J273*S273</f>
        <v>2078.23540856031</v>
      </c>
      <c r="H273" s="7" t="n">
        <f aca="false">I273*Parâmetros!$B$6/100*S273</f>
        <v>110.169922178988</v>
      </c>
      <c r="I273" s="8" t="n">
        <v>18326</v>
      </c>
      <c r="J273" s="8" t="n">
        <v>3457</v>
      </c>
      <c r="K273" s="9" t="n">
        <f aca="false">J273/I273</f>
        <v>0.188639092000437</v>
      </c>
      <c r="L273" s="10" t="n">
        <v>0.287</v>
      </c>
      <c r="M273" s="6" t="str">
        <f aca="false">IF(K273&gt;L273,"sim","não")</f>
        <v>não</v>
      </c>
      <c r="N273" s="11" t="n">
        <v>0.25</v>
      </c>
      <c r="O273" s="8" t="n">
        <v>10699</v>
      </c>
      <c r="P273" s="8" t="n">
        <v>2665</v>
      </c>
      <c r="Q273" s="9" t="n">
        <f aca="false">O273/(O273+P273)</f>
        <v>0.800583657587549</v>
      </c>
      <c r="R273" s="10" t="n">
        <v>0.803</v>
      </c>
      <c r="S273" s="12" t="n">
        <f aca="false">2*Q273-1</f>
        <v>0.601167315175097</v>
      </c>
      <c r="T273" s="10" t="n">
        <v>0.117</v>
      </c>
      <c r="U273" s="6" t="s">
        <v>102</v>
      </c>
      <c r="V273" s="6" t="s">
        <v>72</v>
      </c>
      <c r="W273" s="6" t="s">
        <v>54</v>
      </c>
      <c r="X273" s="6" t="s">
        <v>713</v>
      </c>
      <c r="Y273" s="8" t="n">
        <v>21808</v>
      </c>
    </row>
    <row r="274" customFormat="false" ht="15" hidden="false" customHeight="false" outlineLevel="0" collapsed="false">
      <c r="A274" s="5" t="n">
        <f aca="false">RANK(G274,$G$2:$G$1311)</f>
        <v>273</v>
      </c>
      <c r="B274" s="6" t="str">
        <f aca="false">IF(G274&gt;=Parâmetros!$B$4,"A",IF(G274&gt;=Parâmetros!$B$5,"B","C"))</f>
        <v>B</v>
      </c>
      <c r="C274" s="6" t="s">
        <v>714</v>
      </c>
      <c r="D274" s="6" t="s">
        <v>66</v>
      </c>
      <c r="E274" s="6" t="s">
        <v>50</v>
      </c>
      <c r="F274" s="6" t="s">
        <v>634</v>
      </c>
      <c r="G274" s="7" t="n">
        <f aca="false">J274*S274</f>
        <v>2077.62425252426</v>
      </c>
      <c r="H274" s="7" t="n">
        <f aca="false">I274*Parâmetros!$B$6/100*S274</f>
        <v>99.6422311538085</v>
      </c>
      <c r="I274" s="8" t="n">
        <v>28560</v>
      </c>
      <c r="J274" s="8" t="n">
        <v>5955</v>
      </c>
      <c r="K274" s="9" t="n">
        <f aca="false">J274/I274</f>
        <v>0.208508403361345</v>
      </c>
      <c r="L274" s="10" t="n">
        <v>0.215</v>
      </c>
      <c r="M274" s="6" t="str">
        <f aca="false">IF(K274&gt;L274,"sim","não")</f>
        <v>não</v>
      </c>
      <c r="N274" s="11" t="n">
        <v>-1.15</v>
      </c>
      <c r="O274" s="8" t="n">
        <v>13760</v>
      </c>
      <c r="P274" s="8" t="n">
        <v>6642</v>
      </c>
      <c r="Q274" s="9" t="n">
        <f aca="false">O274/(O274+P274)</f>
        <v>0.674443681991962</v>
      </c>
      <c r="R274" s="10" t="n">
        <v>0.669</v>
      </c>
      <c r="S274" s="12" t="n">
        <f aca="false">2*Q274-1</f>
        <v>0.348887363983923</v>
      </c>
      <c r="T274" s="10" t="n">
        <v>0.071</v>
      </c>
      <c r="U274" s="6" t="s">
        <v>715</v>
      </c>
      <c r="V274" s="6" t="s">
        <v>72</v>
      </c>
      <c r="W274" s="6" t="s">
        <v>54</v>
      </c>
      <c r="X274" s="6" t="s">
        <v>716</v>
      </c>
      <c r="Y274" s="8" t="n">
        <v>37596</v>
      </c>
    </row>
    <row r="275" customFormat="false" ht="15" hidden="false" customHeight="false" outlineLevel="0" collapsed="false">
      <c r="A275" s="5" t="n">
        <f aca="false">RANK(G275,$G$2:$G$1311)</f>
        <v>274</v>
      </c>
      <c r="B275" s="6" t="str">
        <f aca="false">IF(G275&gt;=Parâmetros!$B$4,"A",IF(G275&gt;=Parâmetros!$B$5,"B","C"))</f>
        <v>B</v>
      </c>
      <c r="C275" s="6" t="s">
        <v>717</v>
      </c>
      <c r="D275" s="6" t="s">
        <v>49</v>
      </c>
      <c r="E275" s="6" t="s">
        <v>50</v>
      </c>
      <c r="F275" s="6" t="s">
        <v>218</v>
      </c>
      <c r="G275" s="7" t="n">
        <f aca="false">J275*S275</f>
        <v>2072.28175839391</v>
      </c>
      <c r="H275" s="7" t="n">
        <f aca="false">I275*Parâmetros!$B$6/100*S275</f>
        <v>125.912806045921</v>
      </c>
      <c r="I275" s="8" t="n">
        <v>22931</v>
      </c>
      <c r="J275" s="8" t="n">
        <v>3774</v>
      </c>
      <c r="K275" s="9" t="n">
        <f aca="false">J275/I275</f>
        <v>0.164580698617592</v>
      </c>
      <c r="L275" s="10" t="n">
        <v>0.218</v>
      </c>
      <c r="M275" s="6" t="str">
        <f aca="false">IF(K275&gt;L275,"sim","não")</f>
        <v>não</v>
      </c>
      <c r="N275" s="11" t="n">
        <v>0.23</v>
      </c>
      <c r="O275" s="8" t="n">
        <v>13426</v>
      </c>
      <c r="P275" s="8" t="n">
        <v>3908</v>
      </c>
      <c r="Q275" s="9" t="n">
        <f aca="false">O275/(O275+P275)</f>
        <v>0.774547132802585</v>
      </c>
      <c r="R275" s="10" t="n">
        <v>0.825</v>
      </c>
      <c r="S275" s="12" t="n">
        <f aca="false">2*Q275-1</f>
        <v>0.549094265605169</v>
      </c>
      <c r="T275" s="10" t="n">
        <v>0.087</v>
      </c>
      <c r="U275" s="6" t="s">
        <v>71</v>
      </c>
      <c r="V275" s="6" t="s">
        <v>72</v>
      </c>
      <c r="W275" s="6" t="s">
        <v>54</v>
      </c>
      <c r="X275" s="6" t="s">
        <v>718</v>
      </c>
      <c r="Y275" s="8" t="n">
        <v>24712</v>
      </c>
    </row>
    <row r="276" customFormat="false" ht="15" hidden="false" customHeight="false" outlineLevel="0" collapsed="false">
      <c r="A276" s="5" t="n">
        <f aca="false">RANK(G276,$G$2:$G$1311)</f>
        <v>275</v>
      </c>
      <c r="B276" s="6" t="str">
        <f aca="false">IF(G276&gt;=Parâmetros!$B$4,"A",IF(G276&gt;=Parâmetros!$B$5,"B","C"))</f>
        <v>B</v>
      </c>
      <c r="C276" s="6" t="s">
        <v>719</v>
      </c>
      <c r="D276" s="6" t="s">
        <v>49</v>
      </c>
      <c r="E276" s="6" t="s">
        <v>50</v>
      </c>
      <c r="F276" s="6" t="s">
        <v>199</v>
      </c>
      <c r="G276" s="7" t="n">
        <f aca="false">J276*S276</f>
        <v>2072.11851637207</v>
      </c>
      <c r="H276" s="7" t="n">
        <f aca="false">I276*Parâmetros!$B$6/100*S276</f>
        <v>105.633427991886</v>
      </c>
      <c r="I276" s="8" t="n">
        <v>18704</v>
      </c>
      <c r="J276" s="8" t="n">
        <v>3669</v>
      </c>
      <c r="K276" s="9" t="n">
        <f aca="false">J276/I276</f>
        <v>0.19616124893071</v>
      </c>
      <c r="L276" s="10" t="n">
        <v>0.245</v>
      </c>
      <c r="M276" s="6" t="str">
        <f aca="false">IF(K276&gt;L276,"sim","não")</f>
        <v>não</v>
      </c>
      <c r="N276" s="11" t="n">
        <v>0.25</v>
      </c>
      <c r="O276" s="8" t="n">
        <v>10800</v>
      </c>
      <c r="P276" s="8" t="n">
        <v>3004</v>
      </c>
      <c r="Q276" s="9" t="n">
        <f aca="false">O276/(O276+P276)</f>
        <v>0.782381918284555</v>
      </c>
      <c r="R276" s="10" t="n">
        <v>0.789</v>
      </c>
      <c r="S276" s="12" t="n">
        <f aca="false">2*Q276-1</f>
        <v>0.56476383656911</v>
      </c>
      <c r="T276" s="10" t="n">
        <v>0.112</v>
      </c>
      <c r="U276" s="6" t="s">
        <v>71</v>
      </c>
      <c r="V276" s="6" t="s">
        <v>72</v>
      </c>
      <c r="W276" s="6" t="s">
        <v>54</v>
      </c>
      <c r="X276" s="6" t="s">
        <v>720</v>
      </c>
      <c r="Y276" s="8" t="n">
        <v>25438</v>
      </c>
    </row>
    <row r="277" customFormat="false" ht="15" hidden="false" customHeight="false" outlineLevel="0" collapsed="false">
      <c r="A277" s="5" t="n">
        <f aca="false">RANK(G277,$G$2:$G$1311)</f>
        <v>276</v>
      </c>
      <c r="B277" s="6" t="str">
        <f aca="false">IF(G277&gt;=Parâmetros!$B$4,"A",IF(G277&gt;=Parâmetros!$B$5,"B","C"))</f>
        <v>B</v>
      </c>
      <c r="C277" s="6" t="s">
        <v>721</v>
      </c>
      <c r="D277" s="6" t="s">
        <v>86</v>
      </c>
      <c r="E277" s="6" t="s">
        <v>50</v>
      </c>
      <c r="F277" s="6" t="s">
        <v>117</v>
      </c>
      <c r="G277" s="7" t="n">
        <f aca="false">J277*S277</f>
        <v>2066.6981744046</v>
      </c>
      <c r="H277" s="7" t="n">
        <f aca="false">I277*Parâmetros!$B$6/100*S277</f>
        <v>77.6567185617644</v>
      </c>
      <c r="I277" s="8" t="n">
        <v>15977</v>
      </c>
      <c r="J277" s="8" t="n">
        <v>4252</v>
      </c>
      <c r="K277" s="9" t="n">
        <f aca="false">J277/I277</f>
        <v>0.266132565562997</v>
      </c>
      <c r="L277" s="10" t="n">
        <v>0.335</v>
      </c>
      <c r="M277" s="6" t="str">
        <f aca="false">IF(K277&gt;L277,"sim","não")</f>
        <v>não</v>
      </c>
      <c r="N277" s="11" t="n">
        <v>2</v>
      </c>
      <c r="O277" s="8" t="n">
        <v>8018</v>
      </c>
      <c r="P277" s="8" t="n">
        <v>2773</v>
      </c>
      <c r="Q277" s="9" t="n">
        <f aca="false">O277/(O277+P277)</f>
        <v>0.743026596237605</v>
      </c>
      <c r="R277" s="10" t="n">
        <v>0.795</v>
      </c>
      <c r="S277" s="12" t="n">
        <f aca="false">2*Q277-1</f>
        <v>0.486053192475211</v>
      </c>
      <c r="T277" s="10" t="n">
        <v>0.069</v>
      </c>
      <c r="U277" s="6" t="s">
        <v>83</v>
      </c>
      <c r="V277" s="6" t="s">
        <v>53</v>
      </c>
      <c r="W277" s="6" t="s">
        <v>54</v>
      </c>
      <c r="X277" s="6" t="s">
        <v>722</v>
      </c>
      <c r="Y277" s="8" t="n">
        <v>31638</v>
      </c>
    </row>
    <row r="278" customFormat="false" ht="15" hidden="false" customHeight="false" outlineLevel="0" collapsed="false">
      <c r="A278" s="5" t="n">
        <f aca="false">RANK(G278,$G$2:$G$1311)</f>
        <v>277</v>
      </c>
      <c r="B278" s="6" t="str">
        <f aca="false">IF(G278&gt;=Parâmetros!$B$4,"A",IF(G278&gt;=Parâmetros!$B$5,"B","C"))</f>
        <v>B</v>
      </c>
      <c r="C278" s="6" t="s">
        <v>723</v>
      </c>
      <c r="D278" s="6" t="s">
        <v>49</v>
      </c>
      <c r="E278" s="6" t="s">
        <v>50</v>
      </c>
      <c r="F278" s="6" t="s">
        <v>51</v>
      </c>
      <c r="G278" s="7" t="n">
        <f aca="false">J278*S278</f>
        <v>2050.75592304023</v>
      </c>
      <c r="H278" s="7" t="n">
        <f aca="false">I278*Parâmetros!$B$6/100*S278</f>
        <v>103.873397996502</v>
      </c>
      <c r="I278" s="8" t="n">
        <v>17110</v>
      </c>
      <c r="J278" s="8" t="n">
        <v>3378</v>
      </c>
      <c r="K278" s="9" t="n">
        <f aca="false">J278/I278</f>
        <v>0.197428404441847</v>
      </c>
      <c r="L278" s="10" t="n">
        <v>0.155</v>
      </c>
      <c r="M278" s="6" t="str">
        <f aca="false">IF(K278&gt;L278,"sim","não")</f>
        <v>sim</v>
      </c>
      <c r="N278" s="11" t="n">
        <v>-0.39</v>
      </c>
      <c r="O278" s="8" t="n">
        <v>10107</v>
      </c>
      <c r="P278" s="8" t="n">
        <v>2471</v>
      </c>
      <c r="Q278" s="9" t="n">
        <f aca="false">O278/(O278+P278)</f>
        <v>0.803545873747814</v>
      </c>
      <c r="R278" s="10" t="n">
        <v>0.803</v>
      </c>
      <c r="S278" s="12" t="n">
        <f aca="false">2*Q278-1</f>
        <v>0.607091747495627</v>
      </c>
      <c r="T278" s="10" t="n">
        <v>0.079</v>
      </c>
      <c r="U278" s="6" t="s">
        <v>63</v>
      </c>
      <c r="V278" s="6" t="s">
        <v>59</v>
      </c>
      <c r="W278" s="6" t="s">
        <v>54</v>
      </c>
      <c r="X278" s="6" t="s">
        <v>724</v>
      </c>
      <c r="Y278" s="8" t="n">
        <v>18504</v>
      </c>
    </row>
    <row r="279" customFormat="false" ht="15" hidden="false" customHeight="false" outlineLevel="0" collapsed="false">
      <c r="A279" s="5" t="n">
        <f aca="false">RANK(G279,$G$2:$G$1311)</f>
        <v>278</v>
      </c>
      <c r="B279" s="6" t="str">
        <f aca="false">IF(G279&gt;=Parâmetros!$B$4,"A",IF(G279&gt;=Parâmetros!$B$5,"B","C"))</f>
        <v>B</v>
      </c>
      <c r="C279" s="6" t="s">
        <v>725</v>
      </c>
      <c r="D279" s="6" t="s">
        <v>208</v>
      </c>
      <c r="E279" s="6" t="s">
        <v>209</v>
      </c>
      <c r="F279" s="6" t="s">
        <v>473</v>
      </c>
      <c r="G279" s="7" t="n">
        <f aca="false">J279*S279</f>
        <v>2047.20038816109</v>
      </c>
      <c r="H279" s="7" t="n">
        <f aca="false">I279*Parâmetros!$B$6/100*S279</f>
        <v>86.3891314895682</v>
      </c>
      <c r="I279" s="8" t="n">
        <v>17120</v>
      </c>
      <c r="J279" s="8" t="n">
        <v>4057</v>
      </c>
      <c r="K279" s="9" t="n">
        <f aca="false">J279/I279</f>
        <v>0.236974299065421</v>
      </c>
      <c r="L279" s="10" t="n">
        <v>0.286</v>
      </c>
      <c r="M279" s="6" t="str">
        <f aca="false">IF(K279&gt;L279,"sim","não")</f>
        <v>não</v>
      </c>
      <c r="N279" s="11" t="n">
        <v>1.34</v>
      </c>
      <c r="O279" s="8" t="n">
        <v>9303</v>
      </c>
      <c r="P279" s="8" t="n">
        <v>3063</v>
      </c>
      <c r="Q279" s="9" t="n">
        <f aca="false">O279/(O279+P279)</f>
        <v>0.752304706453178</v>
      </c>
      <c r="R279" s="10" t="n">
        <v>0.772</v>
      </c>
      <c r="S279" s="12" t="n">
        <f aca="false">2*Q279-1</f>
        <v>0.504609412906356</v>
      </c>
      <c r="T279" s="10" t="n">
        <v>0.058</v>
      </c>
      <c r="U279" s="6" t="s">
        <v>68</v>
      </c>
      <c r="V279" s="6" t="s">
        <v>53</v>
      </c>
      <c r="W279" s="6" t="s">
        <v>211</v>
      </c>
      <c r="X279" s="6" t="s">
        <v>726</v>
      </c>
      <c r="Y279" s="8" t="n">
        <v>25871</v>
      </c>
    </row>
    <row r="280" customFormat="false" ht="15" hidden="false" customHeight="false" outlineLevel="0" collapsed="false">
      <c r="A280" s="5" t="n">
        <f aca="false">RANK(G280,$G$2:$G$1311)</f>
        <v>279</v>
      </c>
      <c r="B280" s="6" t="str">
        <f aca="false">IF(G280&gt;=Parâmetros!$B$4,"A",IF(G280&gt;=Parâmetros!$B$5,"B","C"))</f>
        <v>B</v>
      </c>
      <c r="C280" s="6" t="s">
        <v>727</v>
      </c>
      <c r="D280" s="6" t="s">
        <v>66</v>
      </c>
      <c r="E280" s="6" t="s">
        <v>50</v>
      </c>
      <c r="F280" s="6" t="s">
        <v>728</v>
      </c>
      <c r="G280" s="7" t="n">
        <f aca="false">J280*S280</f>
        <v>2046.03186417025</v>
      </c>
      <c r="H280" s="7" t="n">
        <f aca="false">I280*Parâmetros!$B$6/100*S280</f>
        <v>114.452954994767</v>
      </c>
      <c r="I280" s="8" t="n">
        <v>23472</v>
      </c>
      <c r="J280" s="8" t="n">
        <v>4196</v>
      </c>
      <c r="K280" s="9" t="n">
        <f aca="false">J280/I280</f>
        <v>0.178766189502386</v>
      </c>
      <c r="L280" s="10" t="n">
        <v>0.18</v>
      </c>
      <c r="M280" s="6" t="str">
        <f aca="false">IF(K280&gt;L280,"sim","não")</f>
        <v>não</v>
      </c>
      <c r="N280" s="11" t="n">
        <v>-2.4</v>
      </c>
      <c r="O280" s="8" t="n">
        <v>12792</v>
      </c>
      <c r="P280" s="8" t="n">
        <v>4406</v>
      </c>
      <c r="Q280" s="9" t="n">
        <f aca="false">O280/(O280+P280)</f>
        <v>0.74380741946738</v>
      </c>
      <c r="R280" s="10" t="n">
        <v>0.754</v>
      </c>
      <c r="S280" s="12" t="n">
        <f aca="false">2*Q280-1</f>
        <v>0.48761483893476</v>
      </c>
      <c r="T280" s="10" t="n">
        <v>0.097</v>
      </c>
      <c r="U280" s="6" t="s">
        <v>715</v>
      </c>
      <c r="V280" s="6" t="s">
        <v>72</v>
      </c>
      <c r="W280" s="6" t="s">
        <v>54</v>
      </c>
      <c r="X280" s="6" t="s">
        <v>729</v>
      </c>
      <c r="Y280" s="8" t="n">
        <v>29347</v>
      </c>
    </row>
    <row r="281" customFormat="false" ht="15" hidden="false" customHeight="false" outlineLevel="0" collapsed="false">
      <c r="A281" s="5" t="n">
        <f aca="false">RANK(G281,$G$2:$G$1311)</f>
        <v>280</v>
      </c>
      <c r="B281" s="6" t="str">
        <f aca="false">IF(G281&gt;=Parâmetros!$B$4,"A",IF(G281&gt;=Parâmetros!$B$5,"B","C"))</f>
        <v>B</v>
      </c>
      <c r="C281" s="6" t="s">
        <v>730</v>
      </c>
      <c r="D281" s="6" t="s">
        <v>445</v>
      </c>
      <c r="E281" s="6" t="s">
        <v>50</v>
      </c>
      <c r="F281" s="6" t="s">
        <v>481</v>
      </c>
      <c r="G281" s="7" t="n">
        <f aca="false">J281*S281</f>
        <v>2041.17939295951</v>
      </c>
      <c r="H281" s="7" t="n">
        <f aca="false">I281*Parâmetros!$B$6/100*S281</f>
        <v>109.822823546704</v>
      </c>
      <c r="I281" s="8" t="n">
        <v>19068</v>
      </c>
      <c r="J281" s="8" t="n">
        <v>3544</v>
      </c>
      <c r="K281" s="9" t="n">
        <f aca="false">J281/I281</f>
        <v>0.185861128592406</v>
      </c>
      <c r="L281" s="10" t="n">
        <v>0.196</v>
      </c>
      <c r="M281" s="6" t="str">
        <f aca="false">IF(K281&gt;L281,"sim","não")</f>
        <v>não</v>
      </c>
      <c r="N281" s="11" t="n">
        <v>-0.92</v>
      </c>
      <c r="O281" s="8" t="n">
        <v>10722</v>
      </c>
      <c r="P281" s="8" t="n">
        <v>2885</v>
      </c>
      <c r="Q281" s="9" t="n">
        <f aca="false">O281/(O281+P281)</f>
        <v>0.787976776659073</v>
      </c>
      <c r="R281" s="10" t="n">
        <v>0.778</v>
      </c>
      <c r="S281" s="12" t="n">
        <f aca="false">2*Q281-1</f>
        <v>0.575953553318145</v>
      </c>
      <c r="T281" s="10" t="n">
        <v>0.112</v>
      </c>
      <c r="U281" s="6" t="s">
        <v>96</v>
      </c>
      <c r="V281" s="6" t="s">
        <v>72</v>
      </c>
      <c r="W281" s="6" t="s">
        <v>54</v>
      </c>
      <c r="X281" s="6" t="s">
        <v>731</v>
      </c>
      <c r="Y281" s="8" t="n">
        <v>22633</v>
      </c>
    </row>
    <row r="282" customFormat="false" ht="15" hidden="false" customHeight="false" outlineLevel="0" collapsed="false">
      <c r="A282" s="5" t="n">
        <f aca="false">RANK(G282,$G$2:$G$1311)</f>
        <v>281</v>
      </c>
      <c r="B282" s="6" t="str">
        <f aca="false">IF(G282&gt;=Parâmetros!$B$4,"A",IF(G282&gt;=Parâmetros!$B$5,"B","C"))</f>
        <v>B</v>
      </c>
      <c r="C282" s="6" t="s">
        <v>732</v>
      </c>
      <c r="D282" s="6" t="s">
        <v>75</v>
      </c>
      <c r="E282" s="6" t="s">
        <v>50</v>
      </c>
      <c r="F282" s="6" t="s">
        <v>258</v>
      </c>
      <c r="G282" s="7" t="n">
        <f aca="false">J282*S282</f>
        <v>2040.57410919253</v>
      </c>
      <c r="H282" s="7" t="n">
        <f aca="false">I282*Parâmetros!$B$6/100*S282</f>
        <v>136.415766044515</v>
      </c>
      <c r="I282" s="8" t="n">
        <v>25778</v>
      </c>
      <c r="J282" s="8" t="n">
        <v>3856</v>
      </c>
      <c r="K282" s="9" t="n">
        <f aca="false">J282/I282</f>
        <v>0.149584917371402</v>
      </c>
      <c r="L282" s="10" t="n">
        <v>0.187</v>
      </c>
      <c r="M282" s="6" t="str">
        <f aca="false">IF(K282&gt;L282,"sim","não")</f>
        <v>não</v>
      </c>
      <c r="N282" s="11" t="n">
        <v>1.35</v>
      </c>
      <c r="O282" s="8" t="n">
        <v>15321</v>
      </c>
      <c r="P282" s="8" t="n">
        <v>4717</v>
      </c>
      <c r="Q282" s="9" t="n">
        <f aca="false">O282/(O282+P282)</f>
        <v>0.764597265196127</v>
      </c>
      <c r="R282" s="10" t="n">
        <v>0.8</v>
      </c>
      <c r="S282" s="12" t="n">
        <f aca="false">2*Q282-1</f>
        <v>0.529194530392255</v>
      </c>
      <c r="T282" s="10" t="n">
        <v>0.097</v>
      </c>
      <c r="U282" s="6" t="s">
        <v>68</v>
      </c>
      <c r="V282" s="6" t="s">
        <v>53</v>
      </c>
      <c r="W282" s="6" t="s">
        <v>54</v>
      </c>
      <c r="X282" s="6" t="s">
        <v>733</v>
      </c>
      <c r="Y282" s="8" t="n">
        <v>30628</v>
      </c>
    </row>
    <row r="283" customFormat="false" ht="15" hidden="false" customHeight="false" outlineLevel="0" collapsed="false">
      <c r="A283" s="5" t="n">
        <f aca="false">RANK(G283,$G$2:$G$1311)</f>
        <v>282</v>
      </c>
      <c r="B283" s="6" t="str">
        <f aca="false">IF(G283&gt;=Parâmetros!$B$4,"A",IF(G283&gt;=Parâmetros!$B$5,"B","C"))</f>
        <v>B</v>
      </c>
      <c r="C283" s="6" t="s">
        <v>734</v>
      </c>
      <c r="D283" s="6" t="s">
        <v>445</v>
      </c>
      <c r="E283" s="6" t="s">
        <v>50</v>
      </c>
      <c r="F283" s="6" t="s">
        <v>601</v>
      </c>
      <c r="G283" s="7" t="n">
        <f aca="false">J283*S283</f>
        <v>2039.3795231756</v>
      </c>
      <c r="H283" s="7" t="n">
        <f aca="false">I283*Parâmetros!$B$6/100*S283</f>
        <v>85.2212791964178</v>
      </c>
      <c r="I283" s="8" t="n">
        <v>11897</v>
      </c>
      <c r="J283" s="8" t="n">
        <v>2847</v>
      </c>
      <c r="K283" s="9" t="n">
        <f aca="false">J283/I283</f>
        <v>0.239304026225099</v>
      </c>
      <c r="L283" s="10" t="n">
        <v>0.254</v>
      </c>
      <c r="M283" s="6" t="str">
        <f aca="false">IF(K283&gt;L283,"sim","não")</f>
        <v>não</v>
      </c>
      <c r="N283" s="11" t="n">
        <v>-0.72</v>
      </c>
      <c r="O283" s="8" t="n">
        <v>7091</v>
      </c>
      <c r="P283" s="8" t="n">
        <v>1172</v>
      </c>
      <c r="Q283" s="9" t="n">
        <f aca="false">O283/(O283+P283)</f>
        <v>0.858162894832385</v>
      </c>
      <c r="R283" s="10" t="n">
        <v>0.886</v>
      </c>
      <c r="S283" s="12" t="n">
        <f aca="false">2*Q283-1</f>
        <v>0.716325789664771</v>
      </c>
      <c r="T283" s="10" t="n">
        <v>0.117</v>
      </c>
      <c r="U283" s="6" t="s">
        <v>63</v>
      </c>
      <c r="V283" s="6" t="s">
        <v>59</v>
      </c>
      <c r="W283" s="6" t="s">
        <v>54</v>
      </c>
      <c r="X283" s="6" t="s">
        <v>735</v>
      </c>
      <c r="Y283" s="8" t="n">
        <v>14101</v>
      </c>
    </row>
    <row r="284" customFormat="false" ht="15" hidden="false" customHeight="false" outlineLevel="0" collapsed="false">
      <c r="A284" s="5" t="n">
        <f aca="false">RANK(G284,$G$2:$G$1311)</f>
        <v>283</v>
      </c>
      <c r="B284" s="6" t="str">
        <f aca="false">IF(G284&gt;=Parâmetros!$B$4,"A",IF(G284&gt;=Parâmetros!$B$5,"B","C"))</f>
        <v>B</v>
      </c>
      <c r="C284" s="6" t="s">
        <v>736</v>
      </c>
      <c r="D284" s="6" t="s">
        <v>445</v>
      </c>
      <c r="E284" s="6" t="s">
        <v>50</v>
      </c>
      <c r="F284" s="6" t="s">
        <v>737</v>
      </c>
      <c r="G284" s="7" t="n">
        <f aca="false">J284*S284</f>
        <v>2034.75482733755</v>
      </c>
      <c r="H284" s="7" t="n">
        <f aca="false">I284*Parâmetros!$B$6/100*S284</f>
        <v>102.048794167134</v>
      </c>
      <c r="I284" s="8" t="n">
        <v>17388</v>
      </c>
      <c r="J284" s="8" t="n">
        <v>3467</v>
      </c>
      <c r="K284" s="9" t="n">
        <f aca="false">J284/I284</f>
        <v>0.199390384172993</v>
      </c>
      <c r="L284" s="10" t="n">
        <v>0.201</v>
      </c>
      <c r="M284" s="6" t="str">
        <f aca="false">IF(K284&gt;L284,"sim","não")</f>
        <v>não</v>
      </c>
      <c r="N284" s="11" t="n">
        <v>-0.69</v>
      </c>
      <c r="O284" s="8" t="n">
        <v>9903</v>
      </c>
      <c r="P284" s="8" t="n">
        <v>2578</v>
      </c>
      <c r="Q284" s="9" t="n">
        <f aca="false">O284/(O284+P284)</f>
        <v>0.793446037977726</v>
      </c>
      <c r="R284" s="10" t="n">
        <v>0.823</v>
      </c>
      <c r="S284" s="12" t="n">
        <f aca="false">2*Q284-1</f>
        <v>0.586892075955452</v>
      </c>
      <c r="T284" s="10" t="n">
        <v>0.124</v>
      </c>
      <c r="U284" s="6" t="s">
        <v>52</v>
      </c>
      <c r="V284" s="6" t="s">
        <v>53</v>
      </c>
      <c r="W284" s="6" t="s">
        <v>54</v>
      </c>
      <c r="X284" s="6" t="s">
        <v>738</v>
      </c>
      <c r="Y284" s="8" t="n">
        <v>19719</v>
      </c>
    </row>
    <row r="285" customFormat="false" ht="15" hidden="false" customHeight="false" outlineLevel="0" collapsed="false">
      <c r="A285" s="5" t="n">
        <f aca="false">RANK(G285,$G$2:$G$1311)</f>
        <v>284</v>
      </c>
      <c r="B285" s="6" t="str">
        <f aca="false">IF(G285&gt;=Parâmetros!$B$4,"A",IF(G285&gt;=Parâmetros!$B$5,"B","C"))</f>
        <v>B</v>
      </c>
      <c r="C285" s="6" t="s">
        <v>739</v>
      </c>
      <c r="D285" s="6" t="s">
        <v>66</v>
      </c>
      <c r="E285" s="6" t="s">
        <v>50</v>
      </c>
      <c r="F285" s="6" t="s">
        <v>371</v>
      </c>
      <c r="G285" s="7" t="n">
        <f aca="false">J285*S285</f>
        <v>2016.06552754751</v>
      </c>
      <c r="H285" s="7" t="n">
        <f aca="false">I285*Parâmetros!$B$6/100*S285</f>
        <v>102.709344160605</v>
      </c>
      <c r="I285" s="8" t="n">
        <v>24464</v>
      </c>
      <c r="J285" s="8" t="n">
        <v>4802</v>
      </c>
      <c r="K285" s="9" t="n">
        <f aca="false">J285/I285</f>
        <v>0.196288423806409</v>
      </c>
      <c r="L285" s="10" t="n">
        <v>0.197</v>
      </c>
      <c r="M285" s="6" t="str">
        <f aca="false">IF(K285&gt;L285,"sim","não")</f>
        <v>não</v>
      </c>
      <c r="N285" s="11" t="n">
        <v>-1.71</v>
      </c>
      <c r="O285" s="8" t="n">
        <v>12589</v>
      </c>
      <c r="P285" s="8" t="n">
        <v>5144</v>
      </c>
      <c r="Q285" s="9" t="n">
        <f aca="false">O285/(O285+P285)</f>
        <v>0.709919359386455</v>
      </c>
      <c r="R285" s="10" t="n">
        <v>0.721</v>
      </c>
      <c r="S285" s="12" t="n">
        <f aca="false">2*Q285-1</f>
        <v>0.419838718772909</v>
      </c>
      <c r="T285" s="10" t="n">
        <v>0.094</v>
      </c>
      <c r="U285" s="6" t="s">
        <v>120</v>
      </c>
      <c r="V285" s="6" t="s">
        <v>59</v>
      </c>
      <c r="W285" s="6" t="s">
        <v>54</v>
      </c>
      <c r="X285" s="6" t="s">
        <v>740</v>
      </c>
      <c r="Y285" s="8" t="n">
        <v>34935</v>
      </c>
    </row>
    <row r="286" customFormat="false" ht="15" hidden="false" customHeight="false" outlineLevel="0" collapsed="false">
      <c r="A286" s="5" t="n">
        <f aca="false">RANK(G286,$G$2:$G$1311)</f>
        <v>285</v>
      </c>
      <c r="B286" s="6" t="str">
        <f aca="false">IF(G286&gt;=Parâmetros!$B$4,"A",IF(G286&gt;=Parâmetros!$B$5,"B","C"))</f>
        <v>B</v>
      </c>
      <c r="C286" s="6" t="s">
        <v>741</v>
      </c>
      <c r="D286" s="6" t="s">
        <v>86</v>
      </c>
      <c r="E286" s="6" t="s">
        <v>50</v>
      </c>
      <c r="F286" s="6" t="s">
        <v>202</v>
      </c>
      <c r="G286" s="7" t="n">
        <f aca="false">J286*S286</f>
        <v>2015.15072863672</v>
      </c>
      <c r="H286" s="7" t="n">
        <f aca="false">I286*Parâmetros!$B$6/100*S286</f>
        <v>87.7252634301974</v>
      </c>
      <c r="I286" s="8" t="n">
        <v>16364</v>
      </c>
      <c r="J286" s="8" t="n">
        <v>3759</v>
      </c>
      <c r="K286" s="9" t="n">
        <f aca="false">J286/I286</f>
        <v>0.22971156196529</v>
      </c>
      <c r="L286" s="10" t="n">
        <v>0.212</v>
      </c>
      <c r="M286" s="6" t="str">
        <f aca="false">IF(K286&gt;L286,"sim","não")</f>
        <v>sim</v>
      </c>
      <c r="N286" s="11" t="n">
        <v>0.84</v>
      </c>
      <c r="O286" s="8" t="n">
        <v>8907</v>
      </c>
      <c r="P286" s="8" t="n">
        <v>2690</v>
      </c>
      <c r="Q286" s="9" t="n">
        <f aca="false">O286/(O286+P286)</f>
        <v>0.768043459515392</v>
      </c>
      <c r="R286" s="10" t="n">
        <v>0.825</v>
      </c>
      <c r="S286" s="12" t="n">
        <f aca="false">2*Q286-1</f>
        <v>0.536086919030784</v>
      </c>
      <c r="T286" s="10" t="n">
        <v>0.09</v>
      </c>
      <c r="U286" s="6" t="s">
        <v>52</v>
      </c>
      <c r="V286" s="6" t="s">
        <v>53</v>
      </c>
      <c r="W286" s="6" t="s">
        <v>54</v>
      </c>
      <c r="X286" s="6" t="s">
        <v>742</v>
      </c>
      <c r="Y286" s="8" t="n">
        <v>20479</v>
      </c>
    </row>
    <row r="287" customFormat="false" ht="15" hidden="false" customHeight="false" outlineLevel="0" collapsed="false">
      <c r="A287" s="5" t="n">
        <f aca="false">RANK(G287,$G$2:$G$1311)</f>
        <v>286</v>
      </c>
      <c r="B287" s="6" t="str">
        <f aca="false">IF(G287&gt;=Parâmetros!$B$4,"A",IF(G287&gt;=Parâmetros!$B$5,"B","C"))</f>
        <v>B</v>
      </c>
      <c r="C287" s="6" t="s">
        <v>743</v>
      </c>
      <c r="D287" s="6" t="s">
        <v>223</v>
      </c>
      <c r="E287" s="6" t="s">
        <v>209</v>
      </c>
      <c r="F287" s="6" t="s">
        <v>744</v>
      </c>
      <c r="G287" s="7" t="n">
        <f aca="false">J287*S287</f>
        <v>2009.06334596643</v>
      </c>
      <c r="H287" s="7" t="n">
        <f aca="false">I287*Parâmetros!$B$6/100*S287</f>
        <v>79.8345364855923</v>
      </c>
      <c r="I287" s="8" t="n">
        <v>23890</v>
      </c>
      <c r="J287" s="8" t="n">
        <v>6012</v>
      </c>
      <c r="K287" s="9" t="n">
        <f aca="false">J287/I287</f>
        <v>0.251653411469234</v>
      </c>
      <c r="L287" s="10" t="n">
        <v>0.251</v>
      </c>
      <c r="M287" s="6" t="str">
        <f aca="false">IF(K287&gt;L287,"sim","não")</f>
        <v>sim</v>
      </c>
      <c r="N287" s="11" t="n">
        <v>4.34</v>
      </c>
      <c r="O287" s="8" t="n">
        <v>11089</v>
      </c>
      <c r="P287" s="8" t="n">
        <v>5534</v>
      </c>
      <c r="Q287" s="9" t="n">
        <f aca="false">O287/(O287+P287)</f>
        <v>0.667087769957288</v>
      </c>
      <c r="R287" s="10" t="n">
        <v>0.702</v>
      </c>
      <c r="S287" s="12" t="n">
        <f aca="false">2*Q287-1</f>
        <v>0.334175539914576</v>
      </c>
      <c r="T287" s="10" t="n">
        <v>0.067</v>
      </c>
      <c r="U287" s="6" t="s">
        <v>96</v>
      </c>
      <c r="V287" s="6" t="s">
        <v>72</v>
      </c>
      <c r="W287" s="6" t="s">
        <v>54</v>
      </c>
      <c r="X287" s="6" t="s">
        <v>745</v>
      </c>
      <c r="Y287" s="8" t="n">
        <v>34280</v>
      </c>
    </row>
    <row r="288" customFormat="false" ht="15" hidden="false" customHeight="false" outlineLevel="0" collapsed="false">
      <c r="A288" s="5" t="n">
        <f aca="false">RANK(G288,$G$2:$G$1311)</f>
        <v>287</v>
      </c>
      <c r="B288" s="6" t="str">
        <f aca="false">IF(G288&gt;=Parâmetros!$B$4,"A",IF(G288&gt;=Parâmetros!$B$5,"B","C"))</f>
        <v>B</v>
      </c>
      <c r="C288" s="6" t="s">
        <v>746</v>
      </c>
      <c r="D288" s="6" t="s">
        <v>49</v>
      </c>
      <c r="E288" s="6" t="s">
        <v>50</v>
      </c>
      <c r="F288" s="6" t="s">
        <v>651</v>
      </c>
      <c r="G288" s="7" t="n">
        <f aca="false">J288*S288</f>
        <v>2008.44232809579</v>
      </c>
      <c r="H288" s="7" t="n">
        <f aca="false">I288*Parâmetros!$B$6/100*S288</f>
        <v>95.371289849947</v>
      </c>
      <c r="I288" s="8" t="n">
        <v>28078</v>
      </c>
      <c r="J288" s="8" t="n">
        <v>5913</v>
      </c>
      <c r="K288" s="9" t="n">
        <f aca="false">J288/I288</f>
        <v>0.210591922501603</v>
      </c>
      <c r="L288" s="10" t="n">
        <v>0.258</v>
      </c>
      <c r="M288" s="6" t="str">
        <f aca="false">IF(K288&gt;L288,"sim","não")</f>
        <v>não</v>
      </c>
      <c r="N288" s="11" t="n">
        <v>-0.41</v>
      </c>
      <c r="O288" s="8" t="n">
        <v>13258</v>
      </c>
      <c r="P288" s="8" t="n">
        <v>6535</v>
      </c>
      <c r="Q288" s="9" t="n">
        <f aca="false">O288/(O288+P288)</f>
        <v>0.669832769160815</v>
      </c>
      <c r="R288" s="10" t="n">
        <v>0.753</v>
      </c>
      <c r="S288" s="12" t="n">
        <f aca="false">2*Q288-1</f>
        <v>0.339665538321629</v>
      </c>
      <c r="T288" s="10" t="n">
        <v>0.104</v>
      </c>
      <c r="U288" s="6" t="s">
        <v>83</v>
      </c>
      <c r="V288" s="6" t="s">
        <v>53</v>
      </c>
      <c r="W288" s="6" t="s">
        <v>54</v>
      </c>
      <c r="X288" s="6" t="s">
        <v>747</v>
      </c>
      <c r="Y288" s="8" t="n">
        <v>32457</v>
      </c>
    </row>
    <row r="289" customFormat="false" ht="15" hidden="false" customHeight="false" outlineLevel="0" collapsed="false">
      <c r="A289" s="5" t="n">
        <f aca="false">RANK(G289,$G$2:$G$1311)</f>
        <v>288</v>
      </c>
      <c r="B289" s="6" t="str">
        <f aca="false">IF(G289&gt;=Parâmetros!$B$4,"A",IF(G289&gt;=Parâmetros!$B$5,"B","C"))</f>
        <v>B</v>
      </c>
      <c r="C289" s="6" t="s">
        <v>748</v>
      </c>
      <c r="D289" s="6" t="s">
        <v>123</v>
      </c>
      <c r="E289" s="6" t="s">
        <v>50</v>
      </c>
      <c r="F289" s="6" t="s">
        <v>329</v>
      </c>
      <c r="G289" s="7" t="n">
        <f aca="false">J289*S289</f>
        <v>2004.91204511884</v>
      </c>
      <c r="H289" s="7" t="n">
        <f aca="false">I289*Parâmetros!$B$6/100*S289</f>
        <v>101.235496172956</v>
      </c>
      <c r="I289" s="8" t="n">
        <v>20147</v>
      </c>
      <c r="J289" s="8" t="n">
        <v>3990</v>
      </c>
      <c r="K289" s="9" t="n">
        <f aca="false">J289/I289</f>
        <v>0.198044373852186</v>
      </c>
      <c r="L289" s="10" t="n">
        <v>0.203</v>
      </c>
      <c r="M289" s="6" t="str">
        <f aca="false">IF(K289&gt;L289,"sim","não")</f>
        <v>não</v>
      </c>
      <c r="N289" s="11" t="n">
        <v>1.71</v>
      </c>
      <c r="O289" s="8" t="n">
        <v>11189</v>
      </c>
      <c r="P289" s="8" t="n">
        <v>3705</v>
      </c>
      <c r="Q289" s="9" t="n">
        <f aca="false">O289/(O289+P289)</f>
        <v>0.751242110917148</v>
      </c>
      <c r="R289" s="10" t="n">
        <v>0.784</v>
      </c>
      <c r="S289" s="12" t="n">
        <f aca="false">2*Q289-1</f>
        <v>0.502484221834296</v>
      </c>
      <c r="T289" s="10" t="n">
        <v>0.111</v>
      </c>
      <c r="U289" s="6" t="s">
        <v>77</v>
      </c>
      <c r="V289" s="6" t="s">
        <v>59</v>
      </c>
      <c r="W289" s="6" t="s">
        <v>54</v>
      </c>
      <c r="X289" s="6" t="s">
        <v>749</v>
      </c>
      <c r="Y289" s="8" t="n">
        <v>25375</v>
      </c>
    </row>
    <row r="290" customFormat="false" ht="15" hidden="false" customHeight="false" outlineLevel="0" collapsed="false">
      <c r="A290" s="5" t="n">
        <f aca="false">RANK(G290,$G$2:$G$1311)</f>
        <v>289</v>
      </c>
      <c r="B290" s="6" t="str">
        <f aca="false">IF(G290&gt;=Parâmetros!$B$4,"A",IF(G290&gt;=Parâmetros!$B$5,"B","C"))</f>
        <v>B</v>
      </c>
      <c r="C290" s="6" t="s">
        <v>750</v>
      </c>
      <c r="D290" s="6" t="s">
        <v>66</v>
      </c>
      <c r="E290" s="6" t="s">
        <v>50</v>
      </c>
      <c r="F290" s="6" t="s">
        <v>484</v>
      </c>
      <c r="G290" s="7" t="n">
        <f aca="false">J290*S290</f>
        <v>2004.07317073171</v>
      </c>
      <c r="H290" s="7" t="n">
        <f aca="false">I290*Parâmetros!$B$6/100*S290</f>
        <v>88.2417073170732</v>
      </c>
      <c r="I290" s="8" t="n">
        <v>15816</v>
      </c>
      <c r="J290" s="8" t="n">
        <v>3592</v>
      </c>
      <c r="K290" s="9" t="n">
        <f aca="false">J290/I290</f>
        <v>0.227111785533637</v>
      </c>
      <c r="L290" s="10" t="n">
        <v>0.223</v>
      </c>
      <c r="M290" s="6" t="str">
        <f aca="false">IF(K290&gt;L290,"sim","não")</f>
        <v>sim</v>
      </c>
      <c r="N290" s="11" t="n">
        <v>-0.42</v>
      </c>
      <c r="O290" s="8" t="n">
        <v>8687</v>
      </c>
      <c r="P290" s="8" t="n">
        <v>2465</v>
      </c>
      <c r="Q290" s="9" t="n">
        <f aca="false">O290/(O290+P290)</f>
        <v>0.778963414634146</v>
      </c>
      <c r="R290" s="10" t="n">
        <v>0.808</v>
      </c>
      <c r="S290" s="12" t="n">
        <f aca="false">2*Q290-1</f>
        <v>0.557926829268293</v>
      </c>
      <c r="T290" s="10" t="n">
        <v>0.14</v>
      </c>
      <c r="U290" s="6" t="s">
        <v>52</v>
      </c>
      <c r="V290" s="6" t="s">
        <v>53</v>
      </c>
      <c r="W290" s="6" t="s">
        <v>54</v>
      </c>
      <c r="X290" s="6" t="s">
        <v>751</v>
      </c>
      <c r="Y290" s="8" t="n">
        <v>15843</v>
      </c>
    </row>
    <row r="291" customFormat="false" ht="15" hidden="false" customHeight="false" outlineLevel="0" collapsed="false">
      <c r="A291" s="5" t="n">
        <f aca="false">RANK(G291,$G$2:$G$1311)</f>
        <v>290</v>
      </c>
      <c r="B291" s="6" t="str">
        <f aca="false">IF(G291&gt;=Parâmetros!$B$4,"A",IF(G291&gt;=Parâmetros!$B$5,"B","C"))</f>
        <v>B</v>
      </c>
      <c r="C291" s="6" t="s">
        <v>752</v>
      </c>
      <c r="D291" s="6" t="s">
        <v>49</v>
      </c>
      <c r="E291" s="6" t="s">
        <v>50</v>
      </c>
      <c r="F291" s="6" t="s">
        <v>500</v>
      </c>
      <c r="G291" s="7" t="n">
        <f aca="false">J291*S291</f>
        <v>2003.36995974395</v>
      </c>
      <c r="H291" s="7" t="n">
        <f aca="false">I291*Parâmetros!$B$6/100*S291</f>
        <v>91.6604005807431</v>
      </c>
      <c r="I291" s="8" t="n">
        <v>21719</v>
      </c>
      <c r="J291" s="8" t="n">
        <v>4747</v>
      </c>
      <c r="K291" s="9" t="n">
        <f aca="false">J291/I291</f>
        <v>0.218564390625719</v>
      </c>
      <c r="L291" s="10" t="n">
        <v>0.264</v>
      </c>
      <c r="M291" s="6" t="str">
        <f aca="false">IF(K291&gt;L291,"sim","não")</f>
        <v>não</v>
      </c>
      <c r="N291" s="11" t="n">
        <v>-1.14</v>
      </c>
      <c r="O291" s="8" t="n">
        <v>10774</v>
      </c>
      <c r="P291" s="8" t="n">
        <v>4379</v>
      </c>
      <c r="Q291" s="9" t="n">
        <f aca="false">O291/(O291+P291)</f>
        <v>0.711014320596582</v>
      </c>
      <c r="R291" s="10" t="n">
        <v>0.787</v>
      </c>
      <c r="S291" s="12" t="n">
        <f aca="false">2*Q291-1</f>
        <v>0.422028641193163</v>
      </c>
      <c r="T291" s="10" t="n">
        <v>0.112</v>
      </c>
      <c r="U291" s="6" t="s">
        <v>77</v>
      </c>
      <c r="V291" s="6" t="s">
        <v>59</v>
      </c>
      <c r="W291" s="6" t="s">
        <v>54</v>
      </c>
      <c r="X291" s="6" t="s">
        <v>753</v>
      </c>
      <c r="Y291" s="8" t="n">
        <v>27620</v>
      </c>
    </row>
    <row r="292" customFormat="false" ht="15" hidden="false" customHeight="false" outlineLevel="0" collapsed="false">
      <c r="A292" s="5" t="n">
        <f aca="false">RANK(G292,$G$2:$G$1311)</f>
        <v>291</v>
      </c>
      <c r="B292" s="6" t="str">
        <f aca="false">IF(G292&gt;=Parâmetros!$B$4,"A",IF(G292&gt;=Parâmetros!$B$5,"B","C"))</f>
        <v>B</v>
      </c>
      <c r="C292" s="6" t="s">
        <v>754</v>
      </c>
      <c r="D292" s="6" t="s">
        <v>49</v>
      </c>
      <c r="E292" s="6" t="s">
        <v>50</v>
      </c>
      <c r="F292" s="6" t="s">
        <v>569</v>
      </c>
      <c r="G292" s="7" t="n">
        <f aca="false">J292*S292</f>
        <v>2000.27389112332</v>
      </c>
      <c r="H292" s="7" t="n">
        <f aca="false">I292*Parâmetros!$B$6/100*S292</f>
        <v>120.804718744689</v>
      </c>
      <c r="I292" s="8" t="n">
        <v>23294</v>
      </c>
      <c r="J292" s="8" t="n">
        <v>3857</v>
      </c>
      <c r="K292" s="9" t="n">
        <f aca="false">J292/I292</f>
        <v>0.16557911908646</v>
      </c>
      <c r="L292" s="10" t="n">
        <v>0.201</v>
      </c>
      <c r="M292" s="6" t="str">
        <f aca="false">IF(K292&gt;L292,"sim","não")</f>
        <v>não</v>
      </c>
      <c r="N292" s="11" t="n">
        <v>-0.53</v>
      </c>
      <c r="O292" s="8" t="n">
        <v>13404</v>
      </c>
      <c r="P292" s="8" t="n">
        <v>4249</v>
      </c>
      <c r="Q292" s="9" t="n">
        <f aca="false">O292/(O292+P292)</f>
        <v>0.759304367529598</v>
      </c>
      <c r="R292" s="10" t="n">
        <v>0.764</v>
      </c>
      <c r="S292" s="12" t="n">
        <f aca="false">2*Q292-1</f>
        <v>0.518608735059197</v>
      </c>
      <c r="T292" s="10" t="n">
        <v>0.104</v>
      </c>
      <c r="U292" s="6" t="s">
        <v>77</v>
      </c>
      <c r="V292" s="6" t="s">
        <v>59</v>
      </c>
      <c r="W292" s="6" t="s">
        <v>54</v>
      </c>
      <c r="X292" s="6" t="s">
        <v>755</v>
      </c>
      <c r="Y292" s="8" t="n">
        <v>32703</v>
      </c>
    </row>
    <row r="293" customFormat="false" ht="15" hidden="false" customHeight="false" outlineLevel="0" collapsed="false">
      <c r="A293" s="5" t="n">
        <f aca="false">RANK(G293,$G$2:$G$1311)</f>
        <v>292</v>
      </c>
      <c r="B293" s="6" t="str">
        <f aca="false">IF(G293&gt;=Parâmetros!$B$4,"A",IF(G293&gt;=Parâmetros!$B$5,"B","C"))</f>
        <v>B</v>
      </c>
      <c r="C293" s="6" t="s">
        <v>756</v>
      </c>
      <c r="D293" s="6" t="s">
        <v>66</v>
      </c>
      <c r="E293" s="6" t="s">
        <v>50</v>
      </c>
      <c r="F293" s="6" t="s">
        <v>484</v>
      </c>
      <c r="G293" s="7" t="n">
        <f aca="false">J293*S293</f>
        <v>1985.70364709969</v>
      </c>
      <c r="H293" s="7" t="n">
        <f aca="false">I293*Parâmetros!$B$6/100*S293</f>
        <v>106.636418200764</v>
      </c>
      <c r="I293" s="8" t="n">
        <v>19612</v>
      </c>
      <c r="J293" s="8" t="n">
        <v>3652</v>
      </c>
      <c r="K293" s="9" t="n">
        <f aca="false">J293/I293</f>
        <v>0.186212522945136</v>
      </c>
      <c r="L293" s="10" t="n">
        <v>0.295</v>
      </c>
      <c r="M293" s="6" t="str">
        <f aca="false">IF(K293&gt;L293,"sim","não")</f>
        <v>não</v>
      </c>
      <c r="N293" s="11" t="n">
        <v>-0.05</v>
      </c>
      <c r="O293" s="8" t="n">
        <v>11111</v>
      </c>
      <c r="P293" s="8" t="n">
        <v>3284</v>
      </c>
      <c r="Q293" s="9" t="n">
        <f aca="false">O293/(O293+P293)</f>
        <v>0.77186523098298</v>
      </c>
      <c r="R293" s="10" t="n">
        <v>0.771</v>
      </c>
      <c r="S293" s="12" t="n">
        <f aca="false">2*Q293-1</f>
        <v>0.54373046196596</v>
      </c>
      <c r="T293" s="10" t="n">
        <v>0.135</v>
      </c>
      <c r="U293" s="6" t="s">
        <v>63</v>
      </c>
      <c r="V293" s="6" t="s">
        <v>59</v>
      </c>
      <c r="W293" s="6" t="s">
        <v>54</v>
      </c>
      <c r="X293" s="6" t="s">
        <v>757</v>
      </c>
      <c r="Y293" s="8" t="n">
        <v>22991</v>
      </c>
    </row>
    <row r="294" customFormat="false" ht="15" hidden="false" customHeight="false" outlineLevel="0" collapsed="false">
      <c r="A294" s="5" t="n">
        <f aca="false">RANK(G294,$G$2:$G$1311)</f>
        <v>293</v>
      </c>
      <c r="B294" s="6" t="str">
        <f aca="false">IF(G294&gt;=Parâmetros!$B$4,"A",IF(G294&gt;=Parâmetros!$B$5,"B","C"))</f>
        <v>B</v>
      </c>
      <c r="C294" s="6" t="s">
        <v>758</v>
      </c>
      <c r="D294" s="6" t="s">
        <v>49</v>
      </c>
      <c r="E294" s="6" t="s">
        <v>50</v>
      </c>
      <c r="F294" s="6" t="s">
        <v>199</v>
      </c>
      <c r="G294" s="7" t="n">
        <f aca="false">J294*S294</f>
        <v>1981.87004608295</v>
      </c>
      <c r="H294" s="7" t="n">
        <f aca="false">I294*Parâmetros!$B$6/100*S294</f>
        <v>90.5217300855827</v>
      </c>
      <c r="I294" s="8" t="n">
        <v>20878</v>
      </c>
      <c r="J294" s="8" t="n">
        <v>4571</v>
      </c>
      <c r="K294" s="9" t="n">
        <f aca="false">J294/I294</f>
        <v>0.218938595650924</v>
      </c>
      <c r="L294" s="10" t="n">
        <v>0.234</v>
      </c>
      <c r="M294" s="6" t="str">
        <f aca="false">IF(K294&gt;L294,"sim","não")</f>
        <v>não</v>
      </c>
      <c r="N294" s="11" t="n">
        <v>-0.24</v>
      </c>
      <c r="O294" s="8" t="n">
        <v>10888</v>
      </c>
      <c r="P294" s="8" t="n">
        <v>4302</v>
      </c>
      <c r="Q294" s="9" t="n">
        <f aca="false">O294/(O294+P294)</f>
        <v>0.716787360105333</v>
      </c>
      <c r="R294" s="10" t="n">
        <v>0.737</v>
      </c>
      <c r="S294" s="12" t="n">
        <f aca="false">2*Q294-1</f>
        <v>0.433574720210665</v>
      </c>
      <c r="T294" s="10" t="n">
        <v>0.123</v>
      </c>
      <c r="U294" s="6" t="s">
        <v>71</v>
      </c>
      <c r="V294" s="6" t="s">
        <v>72</v>
      </c>
      <c r="W294" s="6" t="s">
        <v>54</v>
      </c>
      <c r="X294" s="6" t="s">
        <v>759</v>
      </c>
      <c r="Y294" s="8" t="n">
        <v>25247</v>
      </c>
    </row>
    <row r="295" customFormat="false" ht="15" hidden="false" customHeight="false" outlineLevel="0" collapsed="false">
      <c r="A295" s="5" t="n">
        <f aca="false">RANK(G295,$G$2:$G$1311)</f>
        <v>294</v>
      </c>
      <c r="B295" s="6" t="str">
        <f aca="false">IF(G295&gt;=Parâmetros!$B$4,"A",IF(G295&gt;=Parâmetros!$B$5,"B","C"))</f>
        <v>B</v>
      </c>
      <c r="C295" s="6" t="s">
        <v>760</v>
      </c>
      <c r="D295" s="6" t="s">
        <v>49</v>
      </c>
      <c r="E295" s="6" t="s">
        <v>50</v>
      </c>
      <c r="F295" s="6" t="s">
        <v>289</v>
      </c>
      <c r="G295" s="7" t="n">
        <f aca="false">J295*S295</f>
        <v>1980.17965023847</v>
      </c>
      <c r="H295" s="7" t="n">
        <f aca="false">I295*Parâmetros!$B$6/100*S295</f>
        <v>85.1285085926263</v>
      </c>
      <c r="I295" s="8" t="n">
        <v>19049</v>
      </c>
      <c r="J295" s="8" t="n">
        <v>4431</v>
      </c>
      <c r="K295" s="9" t="n">
        <f aca="false">J295/I295</f>
        <v>0.23261063572891</v>
      </c>
      <c r="L295" s="10" t="n">
        <v>0.291</v>
      </c>
      <c r="M295" s="6" t="str">
        <f aca="false">IF(K295&gt;L295,"sim","não")</f>
        <v>não</v>
      </c>
      <c r="N295" s="11" t="n">
        <v>-1.33</v>
      </c>
      <c r="O295" s="8" t="n">
        <v>9556</v>
      </c>
      <c r="P295" s="8" t="n">
        <v>3653</v>
      </c>
      <c r="Q295" s="9" t="n">
        <f aca="false">O295/(O295+P295)</f>
        <v>0.723446135210841</v>
      </c>
      <c r="R295" s="10" t="n">
        <v>0.769</v>
      </c>
      <c r="S295" s="12" t="n">
        <f aca="false">2*Q295-1</f>
        <v>0.446892270421682</v>
      </c>
      <c r="T295" s="10" t="n">
        <v>0.119</v>
      </c>
      <c r="U295" s="6" t="s">
        <v>83</v>
      </c>
      <c r="V295" s="6" t="s">
        <v>53</v>
      </c>
      <c r="W295" s="6" t="s">
        <v>54</v>
      </c>
      <c r="X295" s="6" t="s">
        <v>761</v>
      </c>
      <c r="Y295" s="8" t="n">
        <v>19662</v>
      </c>
    </row>
    <row r="296" customFormat="false" ht="15" hidden="false" customHeight="false" outlineLevel="0" collapsed="false">
      <c r="A296" s="5" t="n">
        <f aca="false">RANK(G296,$G$2:$G$1311)</f>
        <v>295</v>
      </c>
      <c r="B296" s="6" t="str">
        <f aca="false">IF(G296&gt;=Parâmetros!$B$4,"A",IF(G296&gt;=Parâmetros!$B$5,"B","C"))</f>
        <v>B</v>
      </c>
      <c r="C296" s="6" t="s">
        <v>762</v>
      </c>
      <c r="D296" s="6" t="s">
        <v>49</v>
      </c>
      <c r="E296" s="6" t="s">
        <v>50</v>
      </c>
      <c r="F296" s="6" t="s">
        <v>699</v>
      </c>
      <c r="G296" s="7" t="n">
        <f aca="false">J296*S296</f>
        <v>1978.99593352192</v>
      </c>
      <c r="H296" s="7" t="n">
        <f aca="false">I296*Parâmetros!$B$6/100*S296</f>
        <v>81.5599699434229</v>
      </c>
      <c r="I296" s="8" t="n">
        <v>16481</v>
      </c>
      <c r="J296" s="8" t="n">
        <v>3999</v>
      </c>
      <c r="K296" s="9" t="n">
        <f aca="false">J296/I296</f>
        <v>0.242643043504642</v>
      </c>
      <c r="L296" s="10" t="n">
        <v>0.27</v>
      </c>
      <c r="M296" s="6" t="str">
        <f aca="false">IF(K296&gt;L296,"sim","não")</f>
        <v>não</v>
      </c>
      <c r="N296" s="11" t="n">
        <v>0.26</v>
      </c>
      <c r="O296" s="8" t="n">
        <v>8455</v>
      </c>
      <c r="P296" s="8" t="n">
        <v>2857</v>
      </c>
      <c r="Q296" s="9" t="n">
        <f aca="false">O296/(O296+P296)</f>
        <v>0.747436350777935</v>
      </c>
      <c r="R296" s="10" t="n">
        <v>0.782</v>
      </c>
      <c r="S296" s="12" t="n">
        <f aca="false">2*Q296-1</f>
        <v>0.49487270155587</v>
      </c>
      <c r="T296" s="10" t="n">
        <v>0.068</v>
      </c>
      <c r="U296" s="6" t="s">
        <v>71</v>
      </c>
      <c r="V296" s="6" t="s">
        <v>72</v>
      </c>
      <c r="W296" s="6" t="s">
        <v>54</v>
      </c>
      <c r="X296" s="6" t="s">
        <v>763</v>
      </c>
      <c r="Y296" s="8" t="n">
        <v>24527</v>
      </c>
    </row>
    <row r="297" customFormat="false" ht="15" hidden="false" customHeight="false" outlineLevel="0" collapsed="false">
      <c r="A297" s="5" t="n">
        <f aca="false">RANK(G297,$G$2:$G$1311)</f>
        <v>296</v>
      </c>
      <c r="B297" s="6" t="str">
        <f aca="false">IF(G297&gt;=Parâmetros!$B$4,"A",IF(G297&gt;=Parâmetros!$B$5,"B","C"))</f>
        <v>B</v>
      </c>
      <c r="C297" s="6" t="s">
        <v>764</v>
      </c>
      <c r="D297" s="6" t="s">
        <v>49</v>
      </c>
      <c r="E297" s="6" t="s">
        <v>50</v>
      </c>
      <c r="F297" s="6" t="s">
        <v>765</v>
      </c>
      <c r="G297" s="7" t="n">
        <f aca="false">J297*S297</f>
        <v>1972.80713260914</v>
      </c>
      <c r="H297" s="7" t="n">
        <f aca="false">I297*Parâmetros!$B$6/100*S297</f>
        <v>98.1880508300881</v>
      </c>
      <c r="I297" s="8" t="n">
        <v>13025</v>
      </c>
      <c r="J297" s="8" t="n">
        <v>2617</v>
      </c>
      <c r="K297" s="9" t="n">
        <f aca="false">J297/I297</f>
        <v>0.200921305182342</v>
      </c>
      <c r="L297" s="10" t="n">
        <v>0.244</v>
      </c>
      <c r="M297" s="6" t="str">
        <f aca="false">IF(K297&gt;L297,"sim","não")</f>
        <v>não</v>
      </c>
      <c r="N297" s="11" t="n">
        <v>-0.6</v>
      </c>
      <c r="O297" s="8" t="n">
        <v>8557</v>
      </c>
      <c r="P297" s="8" t="n">
        <v>1201</v>
      </c>
      <c r="Q297" s="9" t="n">
        <f aca="false">O297/(O297+P297)</f>
        <v>0.87692150030744</v>
      </c>
      <c r="R297" s="10" t="n">
        <v>0.886</v>
      </c>
      <c r="S297" s="12" t="n">
        <f aca="false">2*Q297-1</f>
        <v>0.75384300061488</v>
      </c>
      <c r="T297" s="10" t="n">
        <v>0.094</v>
      </c>
      <c r="U297" s="6" t="s">
        <v>52</v>
      </c>
      <c r="V297" s="6" t="s">
        <v>53</v>
      </c>
      <c r="W297" s="6" t="s">
        <v>54</v>
      </c>
      <c r="X297" s="6" t="s">
        <v>766</v>
      </c>
      <c r="Y297" s="8" t="n">
        <v>15524</v>
      </c>
    </row>
    <row r="298" customFormat="false" ht="15" hidden="false" customHeight="false" outlineLevel="0" collapsed="false">
      <c r="A298" s="5" t="n">
        <f aca="false">RANK(G298,$G$2:$G$1311)</f>
        <v>297</v>
      </c>
      <c r="B298" s="6" t="str">
        <f aca="false">IF(G298&gt;=Parâmetros!$B$4,"A",IF(G298&gt;=Parâmetros!$B$5,"B","C"))</f>
        <v>B</v>
      </c>
      <c r="C298" s="6" t="s">
        <v>767</v>
      </c>
      <c r="D298" s="6" t="s">
        <v>66</v>
      </c>
      <c r="E298" s="6" t="s">
        <v>50</v>
      </c>
      <c r="F298" s="6" t="s">
        <v>99</v>
      </c>
      <c r="G298" s="7" t="n">
        <f aca="false">J298*S298</f>
        <v>1970.77807682897</v>
      </c>
      <c r="H298" s="7" t="n">
        <f aca="false">I298*Parâmetros!$B$6/100*S298</f>
        <v>83.2759481282114</v>
      </c>
      <c r="I298" s="8" t="n">
        <v>11616</v>
      </c>
      <c r="J298" s="8" t="n">
        <v>2749</v>
      </c>
      <c r="K298" s="9" t="n">
        <f aca="false">J298/I298</f>
        <v>0.236656336088154</v>
      </c>
      <c r="L298" s="10" t="n">
        <v>0.226</v>
      </c>
      <c r="M298" s="6" t="str">
        <f aca="false">IF(K298&gt;L298,"sim","não")</f>
        <v>sim</v>
      </c>
      <c r="N298" s="11" t="n">
        <v>-0.38</v>
      </c>
      <c r="O298" s="8" t="n">
        <v>7017</v>
      </c>
      <c r="P298" s="8" t="n">
        <v>1157</v>
      </c>
      <c r="Q298" s="9" t="n">
        <f aca="false">O298/(O298+P298)</f>
        <v>0.858453633471984</v>
      </c>
      <c r="R298" s="10" t="n">
        <v>0.855</v>
      </c>
      <c r="S298" s="12" t="n">
        <f aca="false">2*Q298-1</f>
        <v>0.716907266943969</v>
      </c>
      <c r="T298" s="10" t="n">
        <v>0.104</v>
      </c>
      <c r="U298" s="6" t="s">
        <v>68</v>
      </c>
      <c r="V298" s="6" t="s">
        <v>53</v>
      </c>
      <c r="W298" s="6" t="s">
        <v>54</v>
      </c>
      <c r="X298" s="6" t="s">
        <v>768</v>
      </c>
      <c r="Y298" s="8" t="n">
        <v>14020</v>
      </c>
    </row>
    <row r="299" customFormat="false" ht="15" hidden="false" customHeight="false" outlineLevel="0" collapsed="false">
      <c r="A299" s="5" t="n">
        <f aca="false">RANK(G299,$G$2:$G$1311)</f>
        <v>298</v>
      </c>
      <c r="B299" s="6" t="str">
        <f aca="false">IF(G299&gt;=Parâmetros!$B$4,"A",IF(G299&gt;=Parâmetros!$B$5,"B","C"))</f>
        <v>B</v>
      </c>
      <c r="C299" s="6" t="s">
        <v>769</v>
      </c>
      <c r="D299" s="6" t="s">
        <v>86</v>
      </c>
      <c r="E299" s="6" t="s">
        <v>50</v>
      </c>
      <c r="F299" s="6" t="s">
        <v>161</v>
      </c>
      <c r="G299" s="7" t="n">
        <f aca="false">J299*S299</f>
        <v>1966.49592944369</v>
      </c>
      <c r="H299" s="7" t="n">
        <f aca="false">I299*Parâmetros!$B$6/100*S299</f>
        <v>75.725644504749</v>
      </c>
      <c r="I299" s="8" t="n">
        <v>12904</v>
      </c>
      <c r="J299" s="8" t="n">
        <v>3351</v>
      </c>
      <c r="K299" s="9" t="n">
        <f aca="false">J299/I299</f>
        <v>0.259686918784873</v>
      </c>
      <c r="L299" s="10" t="n">
        <v>0.253</v>
      </c>
      <c r="M299" s="6" t="str">
        <f aca="false">IF(K299&gt;L299,"sim","não")</f>
        <v>sim</v>
      </c>
      <c r="N299" s="11" t="n">
        <v>1.17</v>
      </c>
      <c r="O299" s="8" t="n">
        <v>7017</v>
      </c>
      <c r="P299" s="8" t="n">
        <v>1827</v>
      </c>
      <c r="Q299" s="9" t="n">
        <f aca="false">O299/(O299+P299)</f>
        <v>0.793419267299864</v>
      </c>
      <c r="R299" s="10" t="n">
        <v>0.831</v>
      </c>
      <c r="S299" s="12" t="n">
        <f aca="false">2*Q299-1</f>
        <v>0.586838534599729</v>
      </c>
      <c r="T299" s="10" t="n">
        <v>0.092</v>
      </c>
      <c r="U299" s="6" t="s">
        <v>63</v>
      </c>
      <c r="V299" s="6" t="s">
        <v>59</v>
      </c>
      <c r="W299" s="6" t="s">
        <v>54</v>
      </c>
      <c r="X299" s="6" t="s">
        <v>770</v>
      </c>
      <c r="Y299" s="8" t="n">
        <v>17714</v>
      </c>
    </row>
    <row r="300" customFormat="false" ht="15" hidden="false" customHeight="false" outlineLevel="0" collapsed="false">
      <c r="A300" s="5" t="n">
        <f aca="false">RANK(G300,$G$2:$G$1311)</f>
        <v>299</v>
      </c>
      <c r="B300" s="6" t="str">
        <f aca="false">IF(G300&gt;=Parâmetros!$B$4,"A",IF(G300&gt;=Parâmetros!$B$5,"B","C"))</f>
        <v>B</v>
      </c>
      <c r="C300" s="6" t="s">
        <v>771</v>
      </c>
      <c r="D300" s="6" t="s">
        <v>772</v>
      </c>
      <c r="E300" s="6" t="s">
        <v>142</v>
      </c>
      <c r="F300" s="6" t="s">
        <v>773</v>
      </c>
      <c r="G300" s="7" t="n">
        <f aca="false">J300*S300</f>
        <v>1962.58063743111</v>
      </c>
      <c r="H300" s="7" t="n">
        <f aca="false">I300*Parâmetros!$B$6/100*S300</f>
        <v>68.0053965971723</v>
      </c>
      <c r="I300" s="8" t="n">
        <v>25964</v>
      </c>
      <c r="J300" s="8" t="n">
        <v>7493</v>
      </c>
      <c r="K300" s="9" t="n">
        <f aca="false">J300/I300</f>
        <v>0.288591896472038</v>
      </c>
      <c r="L300" s="10" t="n">
        <v>0.295</v>
      </c>
      <c r="M300" s="6" t="str">
        <f aca="false">IF(K300&gt;L300,"sim","não")</f>
        <v>não</v>
      </c>
      <c r="N300" s="11" t="n">
        <v>0.49</v>
      </c>
      <c r="O300" s="8" t="n">
        <v>10532</v>
      </c>
      <c r="P300" s="8" t="n">
        <v>6160</v>
      </c>
      <c r="Q300" s="9" t="n">
        <f aca="false">O300/(O300+P300)</f>
        <v>0.630960939372154</v>
      </c>
      <c r="R300" s="10" t="n">
        <v>0.625</v>
      </c>
      <c r="S300" s="12" t="n">
        <f aca="false">2*Q300-1</f>
        <v>0.261921878744309</v>
      </c>
      <c r="T300" s="10" t="n">
        <v>0.117</v>
      </c>
      <c r="U300" s="6" t="s">
        <v>63</v>
      </c>
      <c r="V300" s="6" t="s">
        <v>59</v>
      </c>
      <c r="W300" s="6" t="s">
        <v>211</v>
      </c>
      <c r="X300" s="6" t="s">
        <v>774</v>
      </c>
      <c r="Y300" s="8" t="n">
        <v>27458</v>
      </c>
    </row>
    <row r="301" customFormat="false" ht="15" hidden="false" customHeight="false" outlineLevel="0" collapsed="false">
      <c r="A301" s="5" t="n">
        <f aca="false">RANK(G301,$G$2:$G$1311)</f>
        <v>300</v>
      </c>
      <c r="B301" s="6" t="str">
        <f aca="false">IF(G301&gt;=Parâmetros!$B$4,"A",IF(G301&gt;=Parâmetros!$B$5,"B","C"))</f>
        <v>B</v>
      </c>
      <c r="C301" s="6" t="s">
        <v>775</v>
      </c>
      <c r="D301" s="6" t="s">
        <v>66</v>
      </c>
      <c r="E301" s="6" t="s">
        <v>50</v>
      </c>
      <c r="F301" s="6" t="s">
        <v>484</v>
      </c>
      <c r="G301" s="7" t="n">
        <f aca="false">J301*S301</f>
        <v>1961.58244462674</v>
      </c>
      <c r="H301" s="7" t="n">
        <f aca="false">I301*Parâmetros!$B$6/100*S301</f>
        <v>99.4036842584997</v>
      </c>
      <c r="I301" s="8" t="n">
        <v>30694</v>
      </c>
      <c r="J301" s="8" t="n">
        <v>6057</v>
      </c>
      <c r="K301" s="9" t="n">
        <f aca="false">J301/I301</f>
        <v>0.197334984035968</v>
      </c>
      <c r="L301" s="10" t="n">
        <v>0.194</v>
      </c>
      <c r="M301" s="6" t="str">
        <f aca="false">IF(K301&gt;L301,"sim","não")</f>
        <v>sim</v>
      </c>
      <c r="N301" s="11" t="n">
        <v>-1.28</v>
      </c>
      <c r="O301" s="8" t="n">
        <v>14524</v>
      </c>
      <c r="P301" s="8" t="n">
        <v>7418</v>
      </c>
      <c r="Q301" s="9" t="n">
        <f aca="false">O301/(O301+P301)</f>
        <v>0.661926898186127</v>
      </c>
      <c r="R301" s="10" t="n">
        <v>0.672</v>
      </c>
      <c r="S301" s="12" t="n">
        <f aca="false">2*Q301-1</f>
        <v>0.323853796372254</v>
      </c>
      <c r="T301" s="10" t="n">
        <v>0.1</v>
      </c>
      <c r="U301" s="6" t="s">
        <v>63</v>
      </c>
      <c r="V301" s="6" t="s">
        <v>59</v>
      </c>
      <c r="W301" s="6" t="s">
        <v>54</v>
      </c>
      <c r="X301" s="6" t="s">
        <v>776</v>
      </c>
      <c r="Y301" s="8" t="n">
        <v>37474</v>
      </c>
    </row>
    <row r="302" customFormat="false" ht="15" hidden="false" customHeight="false" outlineLevel="0" collapsed="false">
      <c r="A302" s="5" t="n">
        <f aca="false">RANK(G302,$G$2:$G$1311)</f>
        <v>301</v>
      </c>
      <c r="B302" s="6" t="str">
        <f aca="false">IF(G302&gt;=Parâmetros!$B$4,"A",IF(G302&gt;=Parâmetros!$B$5,"B","C"))</f>
        <v>B</v>
      </c>
      <c r="C302" s="6" t="s">
        <v>777</v>
      </c>
      <c r="D302" s="6" t="s">
        <v>75</v>
      </c>
      <c r="E302" s="6" t="s">
        <v>50</v>
      </c>
      <c r="F302" s="6" t="s">
        <v>283</v>
      </c>
      <c r="G302" s="7" t="n">
        <f aca="false">J302*S302</f>
        <v>1952.4776119403</v>
      </c>
      <c r="H302" s="7" t="n">
        <f aca="false">I302*Parâmetros!$B$6/100*S302</f>
        <v>101.513582089552</v>
      </c>
      <c r="I302" s="8" t="n">
        <v>14641</v>
      </c>
      <c r="J302" s="8" t="n">
        <v>2816</v>
      </c>
      <c r="K302" s="9" t="n">
        <f aca="false">J302/I302</f>
        <v>0.192336589030804</v>
      </c>
      <c r="L302" s="10" t="n">
        <v>0.211</v>
      </c>
      <c r="M302" s="6" t="str">
        <f aca="false">IF(K302&gt;L302,"sim","não")</f>
        <v>não</v>
      </c>
      <c r="N302" s="11" t="n">
        <v>-1.91</v>
      </c>
      <c r="O302" s="8" t="n">
        <v>9360</v>
      </c>
      <c r="P302" s="8" t="n">
        <v>1695</v>
      </c>
      <c r="Q302" s="9" t="n">
        <f aca="false">O302/(O302+P302)</f>
        <v>0.846675712347354</v>
      </c>
      <c r="R302" s="10" t="n">
        <v>0.872</v>
      </c>
      <c r="S302" s="12" t="n">
        <f aca="false">2*Q302-1</f>
        <v>0.693351424694708</v>
      </c>
      <c r="T302" s="10" t="n">
        <v>0.116</v>
      </c>
      <c r="U302" s="6" t="s">
        <v>63</v>
      </c>
      <c r="V302" s="6" t="s">
        <v>59</v>
      </c>
      <c r="W302" s="6" t="s">
        <v>54</v>
      </c>
      <c r="X302" s="6" t="s">
        <v>778</v>
      </c>
      <c r="Y302" s="8" t="n">
        <v>17050</v>
      </c>
    </row>
    <row r="303" customFormat="false" ht="15" hidden="false" customHeight="false" outlineLevel="0" collapsed="false">
      <c r="A303" s="5" t="n">
        <f aca="false">RANK(G303,$G$2:$G$1311)</f>
        <v>302</v>
      </c>
      <c r="B303" s="6" t="str">
        <f aca="false">IF(G303&gt;=Parâmetros!$B$4,"A",IF(G303&gt;=Parâmetros!$B$5,"B","C"))</f>
        <v>B</v>
      </c>
      <c r="C303" s="6" t="s">
        <v>779</v>
      </c>
      <c r="D303" s="6" t="s">
        <v>407</v>
      </c>
      <c r="E303" s="6" t="s">
        <v>50</v>
      </c>
      <c r="F303" s="6" t="s">
        <v>779</v>
      </c>
      <c r="G303" s="7" t="n">
        <f aca="false">J303*S303</f>
        <v>1943.75279668682</v>
      </c>
      <c r="H303" s="7" t="n">
        <f aca="false">I303*Parâmetros!$B$6/100*S303</f>
        <v>114.700045223021</v>
      </c>
      <c r="I303" s="8" t="n">
        <v>27705</v>
      </c>
      <c r="J303" s="8" t="n">
        <v>4695</v>
      </c>
      <c r="K303" s="9" t="n">
        <f aca="false">J303/I303</f>
        <v>0.169463995668652</v>
      </c>
      <c r="L303" s="10" t="n">
        <v>0.161</v>
      </c>
      <c r="M303" s="6" t="str">
        <f aca="false">IF(K303&gt;L303,"sim","não")</f>
        <v>sim</v>
      </c>
      <c r="N303" s="11" t="n">
        <v>1.35</v>
      </c>
      <c r="O303" s="8" t="n">
        <v>14852</v>
      </c>
      <c r="P303" s="8" t="n">
        <v>6155</v>
      </c>
      <c r="Q303" s="9" t="n">
        <f aca="false">O303/(O303+P303)</f>
        <v>0.707002427762175</v>
      </c>
      <c r="R303" s="10" t="n">
        <v>0.722</v>
      </c>
      <c r="S303" s="12" t="n">
        <f aca="false">2*Q303-1</f>
        <v>0.414004855524349</v>
      </c>
      <c r="T303" s="10" t="n">
        <v>0.09</v>
      </c>
      <c r="U303" s="6" t="s">
        <v>102</v>
      </c>
      <c r="V303" s="6" t="s">
        <v>72</v>
      </c>
      <c r="W303" s="6" t="s">
        <v>211</v>
      </c>
      <c r="X303" s="6" t="s">
        <v>780</v>
      </c>
      <c r="Y303" s="8" t="n">
        <v>33290</v>
      </c>
    </row>
    <row r="304" customFormat="false" ht="15" hidden="false" customHeight="false" outlineLevel="0" collapsed="false">
      <c r="A304" s="5" t="n">
        <f aca="false">RANK(G304,$G$2:$G$1311)</f>
        <v>303</v>
      </c>
      <c r="B304" s="6" t="str">
        <f aca="false">IF(G304&gt;=Parâmetros!$B$4,"A",IF(G304&gt;=Parâmetros!$B$5,"B","C"))</f>
        <v>B</v>
      </c>
      <c r="C304" s="6" t="s">
        <v>781</v>
      </c>
      <c r="D304" s="6" t="s">
        <v>86</v>
      </c>
      <c r="E304" s="6" t="s">
        <v>50</v>
      </c>
      <c r="F304" s="6" t="s">
        <v>184</v>
      </c>
      <c r="G304" s="7" t="n">
        <f aca="false">J304*S304</f>
        <v>1931.58457831325</v>
      </c>
      <c r="H304" s="7" t="n">
        <f aca="false">I304*Parâmetros!$B$6/100*S304</f>
        <v>103.597975903614</v>
      </c>
      <c r="I304" s="8" t="n">
        <v>16310</v>
      </c>
      <c r="J304" s="8" t="n">
        <v>3041</v>
      </c>
      <c r="K304" s="9" t="n">
        <f aca="false">J304/I304</f>
        <v>0.186450030656039</v>
      </c>
      <c r="L304" s="10" t="n">
        <v>0.17</v>
      </c>
      <c r="M304" s="6" t="str">
        <f aca="false">IF(K304&gt;L304,"sim","não")</f>
        <v>sim</v>
      </c>
      <c r="N304" s="11" t="n">
        <v>3.44</v>
      </c>
      <c r="O304" s="8" t="n">
        <v>10179</v>
      </c>
      <c r="P304" s="8" t="n">
        <v>2271</v>
      </c>
      <c r="Q304" s="9" t="n">
        <f aca="false">O304/(O304+P304)</f>
        <v>0.817590361445783</v>
      </c>
      <c r="R304" s="10" t="n">
        <v>0.855</v>
      </c>
      <c r="S304" s="12" t="n">
        <f aca="false">2*Q304-1</f>
        <v>0.635180722891566</v>
      </c>
      <c r="T304" s="10" t="n">
        <v>0.078</v>
      </c>
      <c r="U304" s="6" t="s">
        <v>68</v>
      </c>
      <c r="V304" s="6" t="s">
        <v>53</v>
      </c>
      <c r="W304" s="6" t="s">
        <v>54</v>
      </c>
      <c r="X304" s="6" t="s">
        <v>782</v>
      </c>
      <c r="Y304" s="8" t="n">
        <v>18364</v>
      </c>
    </row>
    <row r="305" customFormat="false" ht="15" hidden="false" customHeight="false" outlineLevel="0" collapsed="false">
      <c r="A305" s="5" t="n">
        <f aca="false">RANK(G305,$G$2:$G$1311)</f>
        <v>304</v>
      </c>
      <c r="B305" s="6" t="str">
        <f aca="false">IF(G305&gt;=Parâmetros!$B$4,"A",IF(G305&gt;=Parâmetros!$B$5,"B","C"))</f>
        <v>B</v>
      </c>
      <c r="C305" s="6" t="s">
        <v>783</v>
      </c>
      <c r="D305" s="6" t="s">
        <v>141</v>
      </c>
      <c r="E305" s="6" t="s">
        <v>142</v>
      </c>
      <c r="F305" s="6" t="s">
        <v>143</v>
      </c>
      <c r="G305" s="7" t="n">
        <f aca="false">J305*S305</f>
        <v>1930.27580192614</v>
      </c>
      <c r="H305" s="7" t="n">
        <f aca="false">I305*Parâmetros!$B$6/100*S305</f>
        <v>76.1756350951695</v>
      </c>
      <c r="I305" s="8" t="n">
        <v>19570</v>
      </c>
      <c r="J305" s="8" t="n">
        <v>4959</v>
      </c>
      <c r="K305" s="9" t="n">
        <f aca="false">J305/I305</f>
        <v>0.253398058252427</v>
      </c>
      <c r="L305" s="10" t="n">
        <v>0.264</v>
      </c>
      <c r="M305" s="6" t="str">
        <f aca="false">IF(K305&gt;L305,"sim","não")</f>
        <v>não</v>
      </c>
      <c r="N305" s="11" t="n">
        <v>-1.52</v>
      </c>
      <c r="O305" s="8" t="n">
        <v>9160</v>
      </c>
      <c r="P305" s="8" t="n">
        <v>4027</v>
      </c>
      <c r="Q305" s="9" t="n">
        <f aca="false">O305/(O305+P305)</f>
        <v>0.694623492833852</v>
      </c>
      <c r="R305" s="10" t="n">
        <v>0.727</v>
      </c>
      <c r="S305" s="12" t="n">
        <f aca="false">2*Q305-1</f>
        <v>0.389246985667703</v>
      </c>
      <c r="T305" s="10" t="n">
        <v>0.127</v>
      </c>
      <c r="U305" s="6" t="s">
        <v>77</v>
      </c>
      <c r="V305" s="6" t="s">
        <v>59</v>
      </c>
      <c r="W305" s="6" t="s">
        <v>54</v>
      </c>
      <c r="X305" s="6" t="s">
        <v>784</v>
      </c>
      <c r="Y305" s="8" t="n">
        <v>23476</v>
      </c>
    </row>
    <row r="306" customFormat="false" ht="15" hidden="false" customHeight="false" outlineLevel="0" collapsed="false">
      <c r="A306" s="5" t="n">
        <f aca="false">RANK(G306,$G$2:$G$1311)</f>
        <v>305</v>
      </c>
      <c r="B306" s="6" t="str">
        <f aca="false">IF(G306&gt;=Parâmetros!$B$4,"A",IF(G306&gt;=Parâmetros!$B$5,"B","C"))</f>
        <v>B</v>
      </c>
      <c r="C306" s="6" t="s">
        <v>785</v>
      </c>
      <c r="D306" s="6" t="s">
        <v>177</v>
      </c>
      <c r="E306" s="6" t="s">
        <v>50</v>
      </c>
      <c r="F306" s="6" t="s">
        <v>786</v>
      </c>
      <c r="G306" s="7" t="n">
        <f aca="false">J306*S306</f>
        <v>1929.57287173046</v>
      </c>
      <c r="H306" s="7" t="n">
        <f aca="false">I306*Parâmetros!$B$6/100*S306</f>
        <v>77.5096696335936</v>
      </c>
      <c r="I306" s="8" t="n">
        <v>27042</v>
      </c>
      <c r="J306" s="8" t="n">
        <v>6732</v>
      </c>
      <c r="K306" s="9" t="n">
        <f aca="false">J306/I306</f>
        <v>0.248946083869536</v>
      </c>
      <c r="L306" s="10" t="n">
        <v>0.269</v>
      </c>
      <c r="M306" s="6" t="str">
        <f aca="false">IF(K306&gt;L306,"sim","não")</f>
        <v>não</v>
      </c>
      <c r="N306" s="11" t="n">
        <v>0.72</v>
      </c>
      <c r="O306" s="8" t="n">
        <v>11781</v>
      </c>
      <c r="P306" s="8" t="n">
        <v>6532</v>
      </c>
      <c r="Q306" s="9" t="n">
        <f aca="false">O306/(O306+P306)</f>
        <v>0.643313493146945</v>
      </c>
      <c r="R306" s="10" t="n">
        <v>0.656</v>
      </c>
      <c r="S306" s="12" t="n">
        <f aca="false">2*Q306-1</f>
        <v>0.28662698629389</v>
      </c>
      <c r="T306" s="10" t="n">
        <v>0.079</v>
      </c>
      <c r="U306" s="6" t="s">
        <v>52</v>
      </c>
      <c r="V306" s="6" t="s">
        <v>53</v>
      </c>
      <c r="W306" s="6" t="s">
        <v>54</v>
      </c>
      <c r="X306" s="6" t="s">
        <v>787</v>
      </c>
      <c r="Y306" s="8" t="n">
        <v>32106</v>
      </c>
    </row>
    <row r="307" customFormat="false" ht="15" hidden="false" customHeight="false" outlineLevel="0" collapsed="false">
      <c r="A307" s="5" t="n">
        <f aca="false">RANK(G307,$G$2:$G$1311)</f>
        <v>306</v>
      </c>
      <c r="B307" s="6" t="str">
        <f aca="false">IF(G307&gt;=Parâmetros!$B$4,"A",IF(G307&gt;=Parâmetros!$B$5,"B","C"))</f>
        <v>B</v>
      </c>
      <c r="C307" s="6" t="s">
        <v>788</v>
      </c>
      <c r="D307" s="6" t="s">
        <v>86</v>
      </c>
      <c r="E307" s="6" t="s">
        <v>50</v>
      </c>
      <c r="F307" s="6" t="s">
        <v>195</v>
      </c>
      <c r="G307" s="7" t="n">
        <f aca="false">J307*S307</f>
        <v>1916.36900149031</v>
      </c>
      <c r="H307" s="7" t="n">
        <f aca="false">I307*Parâmetros!$B$6/100*S307</f>
        <v>104.628044709389</v>
      </c>
      <c r="I307" s="8" t="n">
        <v>17613</v>
      </c>
      <c r="J307" s="8" t="n">
        <v>3226</v>
      </c>
      <c r="K307" s="9" t="n">
        <f aca="false">J307/I307</f>
        <v>0.183160165786635</v>
      </c>
      <c r="L307" s="10" t="n">
        <v>0.266</v>
      </c>
      <c r="M307" s="6" t="str">
        <f aca="false">IF(K307&gt;L307,"sim","não")</f>
        <v>não</v>
      </c>
      <c r="N307" s="11" t="n">
        <v>4.93</v>
      </c>
      <c r="O307" s="8" t="n">
        <v>10696</v>
      </c>
      <c r="P307" s="8" t="n">
        <v>2724</v>
      </c>
      <c r="Q307" s="9" t="n">
        <f aca="false">O307/(O307+P307)</f>
        <v>0.797019374068554</v>
      </c>
      <c r="R307" s="10" t="n">
        <v>0.798</v>
      </c>
      <c r="S307" s="12" t="n">
        <f aca="false">2*Q307-1</f>
        <v>0.594038748137109</v>
      </c>
      <c r="T307" s="10" t="n">
        <v>0.076</v>
      </c>
      <c r="U307" s="6" t="s">
        <v>63</v>
      </c>
      <c r="V307" s="6" t="s">
        <v>59</v>
      </c>
      <c r="W307" s="6" t="s">
        <v>54</v>
      </c>
      <c r="X307" s="6" t="s">
        <v>789</v>
      </c>
      <c r="Y307" s="8" t="n">
        <v>18467</v>
      </c>
    </row>
    <row r="308" customFormat="false" ht="15" hidden="false" customHeight="false" outlineLevel="0" collapsed="false">
      <c r="A308" s="5" t="n">
        <f aca="false">RANK(G308,$G$2:$G$1311)</f>
        <v>307</v>
      </c>
      <c r="B308" s="6" t="str">
        <f aca="false">IF(G308&gt;=Parâmetros!$B$4,"A",IF(G308&gt;=Parâmetros!$B$5,"B","C"))</f>
        <v>B</v>
      </c>
      <c r="C308" s="6" t="s">
        <v>790</v>
      </c>
      <c r="D308" s="6" t="s">
        <v>223</v>
      </c>
      <c r="E308" s="6" t="s">
        <v>209</v>
      </c>
      <c r="F308" s="6" t="s">
        <v>224</v>
      </c>
      <c r="G308" s="7" t="n">
        <f aca="false">J308*S308</f>
        <v>1915.8600500417</v>
      </c>
      <c r="H308" s="7" t="n">
        <f aca="false">I308*Parâmetros!$B$6/100*S308</f>
        <v>122.541930775646</v>
      </c>
      <c r="I308" s="8" t="n">
        <v>31175</v>
      </c>
      <c r="J308" s="8" t="n">
        <v>4874</v>
      </c>
      <c r="K308" s="9" t="n">
        <f aca="false">J308/I308</f>
        <v>0.156343223736969</v>
      </c>
      <c r="L308" s="10" t="n">
        <v>0.199</v>
      </c>
      <c r="M308" s="6" t="str">
        <f aca="false">IF(K308&gt;L308,"sim","não")</f>
        <v>não</v>
      </c>
      <c r="N308" s="11" t="n">
        <v>0.84</v>
      </c>
      <c r="O308" s="8" t="n">
        <v>16703</v>
      </c>
      <c r="P308" s="8" t="n">
        <v>7277</v>
      </c>
      <c r="Q308" s="9" t="n">
        <f aca="false">O308/(O308+P308)</f>
        <v>0.696538782318599</v>
      </c>
      <c r="R308" s="10" t="n">
        <v>0.725</v>
      </c>
      <c r="S308" s="12" t="n">
        <f aca="false">2*Q308-1</f>
        <v>0.393077564637198</v>
      </c>
      <c r="T308" s="10" t="n">
        <v>0.089</v>
      </c>
      <c r="U308" s="6" t="s">
        <v>83</v>
      </c>
      <c r="V308" s="6" t="s">
        <v>53</v>
      </c>
      <c r="W308" s="6" t="s">
        <v>54</v>
      </c>
      <c r="X308" s="6" t="s">
        <v>791</v>
      </c>
      <c r="Y308" s="8" t="n">
        <v>35797</v>
      </c>
    </row>
    <row r="309" customFormat="false" ht="15" hidden="false" customHeight="false" outlineLevel="0" collapsed="false">
      <c r="A309" s="5" t="n">
        <f aca="false">RANK(G309,$G$2:$G$1311)</f>
        <v>308</v>
      </c>
      <c r="B309" s="6" t="str">
        <f aca="false">IF(G309&gt;=Parâmetros!$B$4,"A",IF(G309&gt;=Parâmetros!$B$5,"B","C"))</f>
        <v>B</v>
      </c>
      <c r="C309" s="6" t="s">
        <v>792</v>
      </c>
      <c r="D309" s="6" t="s">
        <v>49</v>
      </c>
      <c r="E309" s="6" t="s">
        <v>50</v>
      </c>
      <c r="F309" s="6" t="s">
        <v>57</v>
      </c>
      <c r="G309" s="7" t="n">
        <f aca="false">J309*S309</f>
        <v>1913.01164725458</v>
      </c>
      <c r="H309" s="7" t="n">
        <f aca="false">I309*Parâmetros!$B$6/100*S309</f>
        <v>94.6441098169717</v>
      </c>
      <c r="I309" s="8" t="n">
        <v>13259</v>
      </c>
      <c r="J309" s="8" t="n">
        <v>2680</v>
      </c>
      <c r="K309" s="9" t="n">
        <f aca="false">J309/I309</f>
        <v>0.202126857229052</v>
      </c>
      <c r="L309" s="10" t="n">
        <v>0.201</v>
      </c>
      <c r="M309" s="6" t="str">
        <f aca="false">IF(K309&gt;L309,"sim","não")</f>
        <v>sim</v>
      </c>
      <c r="N309" s="11" t="n">
        <v>0.31</v>
      </c>
      <c r="O309" s="8" t="n">
        <v>8240</v>
      </c>
      <c r="P309" s="8" t="n">
        <v>1376</v>
      </c>
      <c r="Q309" s="9" t="n">
        <f aca="false">O309/(O309+P309)</f>
        <v>0.856905158069884</v>
      </c>
      <c r="R309" s="10" t="n">
        <v>0.875</v>
      </c>
      <c r="S309" s="12" t="n">
        <f aca="false">2*Q309-1</f>
        <v>0.713810316139767</v>
      </c>
      <c r="T309" s="10" t="n">
        <v>0.096</v>
      </c>
      <c r="U309" s="6" t="s">
        <v>63</v>
      </c>
      <c r="V309" s="6" t="s">
        <v>59</v>
      </c>
      <c r="W309" s="6" t="s">
        <v>54</v>
      </c>
      <c r="X309" s="6" t="s">
        <v>793</v>
      </c>
      <c r="Y309" s="8" t="n">
        <v>15146</v>
      </c>
    </row>
    <row r="310" customFormat="false" ht="15" hidden="false" customHeight="false" outlineLevel="0" collapsed="false">
      <c r="A310" s="5" t="n">
        <f aca="false">RANK(G310,$G$2:$G$1311)</f>
        <v>309</v>
      </c>
      <c r="B310" s="6" t="str">
        <f aca="false">IF(G310&gt;=Parâmetros!$B$4,"A",IF(G310&gt;=Parâmetros!$B$5,"B","C"))</f>
        <v>B</v>
      </c>
      <c r="C310" s="6" t="s">
        <v>794</v>
      </c>
      <c r="D310" s="6" t="s">
        <v>351</v>
      </c>
      <c r="E310" s="6" t="s">
        <v>50</v>
      </c>
      <c r="F310" s="6" t="s">
        <v>376</v>
      </c>
      <c r="G310" s="7" t="n">
        <f aca="false">J310*S310</f>
        <v>1911.58013863347</v>
      </c>
      <c r="H310" s="7" t="n">
        <f aca="false">I310*Parâmetros!$B$6/100*S310</f>
        <v>101.539680294242</v>
      </c>
      <c r="I310" s="8" t="n">
        <v>19505</v>
      </c>
      <c r="J310" s="8" t="n">
        <v>3672</v>
      </c>
      <c r="K310" s="9" t="n">
        <f aca="false">J310/I310</f>
        <v>0.188259420661369</v>
      </c>
      <c r="L310" s="10" t="n">
        <v>0.204</v>
      </c>
      <c r="M310" s="6" t="str">
        <f aca="false">IF(K310&gt;L310,"sim","não")</f>
        <v>não</v>
      </c>
      <c r="N310" s="11" t="n">
        <v>0.08</v>
      </c>
      <c r="O310" s="8" t="n">
        <v>10749</v>
      </c>
      <c r="P310" s="8" t="n">
        <v>3389</v>
      </c>
      <c r="Q310" s="9" t="n">
        <f aca="false">O310/(O310+P310)</f>
        <v>0.760291413212619</v>
      </c>
      <c r="R310" s="10" t="n">
        <v>0.78</v>
      </c>
      <c r="S310" s="12" t="n">
        <f aca="false">2*Q310-1</f>
        <v>0.520582826425237</v>
      </c>
      <c r="T310" s="10" t="n">
        <v>0.121</v>
      </c>
      <c r="U310" s="6" t="s">
        <v>83</v>
      </c>
      <c r="V310" s="6" t="s">
        <v>53</v>
      </c>
      <c r="W310" s="6" t="s">
        <v>54</v>
      </c>
      <c r="X310" s="6" t="s">
        <v>795</v>
      </c>
      <c r="Y310" s="8" t="n">
        <v>21794</v>
      </c>
    </row>
    <row r="311" customFormat="false" ht="15" hidden="false" customHeight="false" outlineLevel="0" collapsed="false">
      <c r="A311" s="5" t="n">
        <f aca="false">RANK(G311,$G$2:$G$1311)</f>
        <v>310</v>
      </c>
      <c r="B311" s="6" t="str">
        <f aca="false">IF(G311&gt;=Parâmetros!$B$4,"A",IF(G311&gt;=Parâmetros!$B$5,"B","C"))</f>
        <v>B</v>
      </c>
      <c r="C311" s="6" t="s">
        <v>796</v>
      </c>
      <c r="D311" s="6" t="s">
        <v>49</v>
      </c>
      <c r="E311" s="6" t="s">
        <v>50</v>
      </c>
      <c r="F311" s="6" t="s">
        <v>168</v>
      </c>
      <c r="G311" s="7" t="n">
        <f aca="false">J311*S311</f>
        <v>1911.35834468216</v>
      </c>
      <c r="H311" s="7" t="n">
        <f aca="false">I311*Parâmetros!$B$6/100*S311</f>
        <v>104.887965118833</v>
      </c>
      <c r="I311" s="8" t="n">
        <v>30127</v>
      </c>
      <c r="J311" s="8" t="n">
        <v>5490</v>
      </c>
      <c r="K311" s="9" t="n">
        <f aca="false">J311/I311</f>
        <v>0.182228565738374</v>
      </c>
      <c r="L311" s="10" t="n">
        <v>0.257</v>
      </c>
      <c r="M311" s="6" t="str">
        <f aca="false">IF(K311&gt;L311,"sim","não")</f>
        <v>não</v>
      </c>
      <c r="N311" s="11" t="n">
        <v>0.91</v>
      </c>
      <c r="O311" s="8" t="n">
        <v>15344</v>
      </c>
      <c r="P311" s="8" t="n">
        <v>7419</v>
      </c>
      <c r="Q311" s="9" t="n">
        <f aca="false">O311/(O311+P311)</f>
        <v>0.674076351974696</v>
      </c>
      <c r="R311" s="10" t="n">
        <v>0.75</v>
      </c>
      <c r="S311" s="12" t="n">
        <f aca="false">2*Q311-1</f>
        <v>0.348152703949391</v>
      </c>
      <c r="T311" s="10" t="n">
        <v>0.079</v>
      </c>
      <c r="U311" s="6" t="s">
        <v>77</v>
      </c>
      <c r="V311" s="6" t="s">
        <v>59</v>
      </c>
      <c r="W311" s="6" t="s">
        <v>54</v>
      </c>
      <c r="X311" s="6" t="s">
        <v>797</v>
      </c>
      <c r="Y311" s="8" t="n">
        <v>38154</v>
      </c>
    </row>
    <row r="312" customFormat="false" ht="15" hidden="false" customHeight="false" outlineLevel="0" collapsed="false">
      <c r="A312" s="5" t="n">
        <f aca="false">RANK(G312,$G$2:$G$1311)</f>
        <v>311</v>
      </c>
      <c r="B312" s="6" t="str">
        <f aca="false">IF(G312&gt;=Parâmetros!$B$4,"A",IF(G312&gt;=Parâmetros!$B$5,"B","C"))</f>
        <v>B</v>
      </c>
      <c r="C312" s="6" t="s">
        <v>798</v>
      </c>
      <c r="D312" s="6" t="s">
        <v>208</v>
      </c>
      <c r="E312" s="6" t="s">
        <v>209</v>
      </c>
      <c r="F312" s="6" t="s">
        <v>421</v>
      </c>
      <c r="G312" s="7" t="n">
        <f aca="false">J312*S312</f>
        <v>1910.07895847994</v>
      </c>
      <c r="H312" s="7" t="n">
        <f aca="false">I312*Parâmetros!$B$6/100*S312</f>
        <v>89.9139127375088</v>
      </c>
      <c r="I312" s="8" t="n">
        <v>19945</v>
      </c>
      <c r="J312" s="8" t="n">
        <v>4237</v>
      </c>
      <c r="K312" s="9" t="n">
        <f aca="false">J312/I312</f>
        <v>0.212434194033592</v>
      </c>
      <c r="L312" s="10" t="n">
        <v>0.249</v>
      </c>
      <c r="M312" s="6" t="str">
        <f aca="false">IF(K312&gt;L312,"sim","não")</f>
        <v>não</v>
      </c>
      <c r="N312" s="11" t="n">
        <v>4.58</v>
      </c>
      <c r="O312" s="8" t="n">
        <v>10308</v>
      </c>
      <c r="P312" s="8" t="n">
        <v>3902</v>
      </c>
      <c r="Q312" s="9" t="n">
        <f aca="false">O312/(O312+P312)</f>
        <v>0.725404644616467</v>
      </c>
      <c r="R312" s="10" t="n">
        <v>0.791</v>
      </c>
      <c r="S312" s="12" t="n">
        <f aca="false">2*Q312-1</f>
        <v>0.450809289232935</v>
      </c>
      <c r="T312" s="10" t="n">
        <v>0.064</v>
      </c>
      <c r="U312" s="6" t="s">
        <v>96</v>
      </c>
      <c r="V312" s="6" t="s">
        <v>72</v>
      </c>
      <c r="W312" s="6" t="s">
        <v>211</v>
      </c>
      <c r="X312" s="6" t="s">
        <v>799</v>
      </c>
      <c r="Y312" s="8" t="n">
        <v>27062</v>
      </c>
    </row>
    <row r="313" customFormat="false" ht="15" hidden="false" customHeight="false" outlineLevel="0" collapsed="false">
      <c r="A313" s="5" t="n">
        <f aca="false">RANK(G313,$G$2:$G$1311)</f>
        <v>312</v>
      </c>
      <c r="B313" s="6" t="str">
        <f aca="false">IF(G313&gt;=Parâmetros!$B$4,"A",IF(G313&gt;=Parâmetros!$B$5,"B","C"))</f>
        <v>B</v>
      </c>
      <c r="C313" s="6" t="s">
        <v>800</v>
      </c>
      <c r="D313" s="6" t="s">
        <v>86</v>
      </c>
      <c r="E313" s="6" t="s">
        <v>50</v>
      </c>
      <c r="F313" s="6" t="s">
        <v>92</v>
      </c>
      <c r="G313" s="7" t="n">
        <f aca="false">J313*S313</f>
        <v>1909.35171828596</v>
      </c>
      <c r="H313" s="7" t="n">
        <f aca="false">I313*Parâmetros!$B$6/100*S313</f>
        <v>74.5653627492575</v>
      </c>
      <c r="I313" s="8" t="n">
        <v>10224</v>
      </c>
      <c r="J313" s="8" t="n">
        <v>2618</v>
      </c>
      <c r="K313" s="9" t="n">
        <f aca="false">J313/I313</f>
        <v>0.256064162754304</v>
      </c>
      <c r="L313" s="10" t="n">
        <v>0.261</v>
      </c>
      <c r="M313" s="6" t="str">
        <f aca="false">IF(K313&gt;L313,"sim","não")</f>
        <v>não</v>
      </c>
      <c r="N313" s="11" t="n">
        <v>6.6</v>
      </c>
      <c r="O313" s="8" t="n">
        <v>6114</v>
      </c>
      <c r="P313" s="8" t="n">
        <v>957</v>
      </c>
      <c r="Q313" s="9" t="n">
        <f aca="false">O313/(O313+P313)</f>
        <v>0.864658464149342</v>
      </c>
      <c r="R313" s="10" t="n">
        <v>0.898</v>
      </c>
      <c r="S313" s="12" t="n">
        <f aca="false">2*Q313-1</f>
        <v>0.729316928298685</v>
      </c>
      <c r="T313" s="10" t="n">
        <v>0.085</v>
      </c>
      <c r="U313" s="6" t="s">
        <v>63</v>
      </c>
      <c r="V313" s="6" t="s">
        <v>59</v>
      </c>
      <c r="W313" s="6" t="s">
        <v>54</v>
      </c>
      <c r="X313" s="6" t="s">
        <v>801</v>
      </c>
      <c r="Y313" s="8" t="n">
        <v>10121</v>
      </c>
    </row>
    <row r="314" customFormat="false" ht="15" hidden="false" customHeight="false" outlineLevel="0" collapsed="false">
      <c r="A314" s="5" t="n">
        <f aca="false">RANK(G314,$G$2:$G$1311)</f>
        <v>313</v>
      </c>
      <c r="B314" s="6" t="str">
        <f aca="false">IF(G314&gt;=Parâmetros!$B$4,"A",IF(G314&gt;=Parâmetros!$B$5,"B","C"))</f>
        <v>B</v>
      </c>
      <c r="C314" s="6" t="s">
        <v>802</v>
      </c>
      <c r="D314" s="6" t="s">
        <v>49</v>
      </c>
      <c r="E314" s="6" t="s">
        <v>50</v>
      </c>
      <c r="F314" s="6" t="s">
        <v>255</v>
      </c>
      <c r="G314" s="7" t="n">
        <f aca="false">J314*S314</f>
        <v>1905.1186440678</v>
      </c>
      <c r="H314" s="7" t="n">
        <f aca="false">I314*Parâmetros!$B$6/100*S314</f>
        <v>103.308680714613</v>
      </c>
      <c r="I314" s="8" t="n">
        <v>17255</v>
      </c>
      <c r="J314" s="8" t="n">
        <v>3182</v>
      </c>
      <c r="K314" s="9" t="n">
        <f aca="false">J314/I314</f>
        <v>0.184410315850478</v>
      </c>
      <c r="L314" s="10" t="n">
        <v>0.203</v>
      </c>
      <c r="M314" s="6" t="str">
        <f aca="false">IF(K314&gt;L314,"sim","não")</f>
        <v>não</v>
      </c>
      <c r="N314" s="11" t="n">
        <v>-0.75</v>
      </c>
      <c r="O314" s="8" t="n">
        <v>10470</v>
      </c>
      <c r="P314" s="8" t="n">
        <v>2628</v>
      </c>
      <c r="Q314" s="9" t="n">
        <f aca="false">O314/(O314+P314)</f>
        <v>0.799358680714613</v>
      </c>
      <c r="R314" s="10" t="n">
        <v>0.851</v>
      </c>
      <c r="S314" s="12" t="n">
        <f aca="false">2*Q314-1</f>
        <v>0.598717361429226</v>
      </c>
      <c r="T314" s="10" t="n">
        <v>0.118</v>
      </c>
      <c r="U314" s="6" t="s">
        <v>71</v>
      </c>
      <c r="V314" s="6" t="s">
        <v>72</v>
      </c>
      <c r="W314" s="6" t="s">
        <v>54</v>
      </c>
      <c r="X314" s="6" t="s">
        <v>803</v>
      </c>
      <c r="Y314" s="8" t="n">
        <v>20078</v>
      </c>
    </row>
    <row r="315" customFormat="false" ht="15" hidden="false" customHeight="false" outlineLevel="0" collapsed="false">
      <c r="A315" s="5" t="n">
        <f aca="false">RANK(G315,$G$2:$G$1311)</f>
        <v>314</v>
      </c>
      <c r="B315" s="6" t="str">
        <f aca="false">IF(G315&gt;=Parâmetros!$B$4,"A",IF(G315&gt;=Parâmetros!$B$5,"B","C"))</f>
        <v>B</v>
      </c>
      <c r="C315" s="6" t="s">
        <v>679</v>
      </c>
      <c r="D315" s="6" t="s">
        <v>86</v>
      </c>
      <c r="E315" s="6" t="s">
        <v>50</v>
      </c>
      <c r="F315" s="6" t="s">
        <v>679</v>
      </c>
      <c r="G315" s="7" t="n">
        <f aca="false">J315*S315</f>
        <v>1891.50191462204</v>
      </c>
      <c r="H315" s="7" t="n">
        <f aca="false">I315*Parâmetros!$B$6/100*S315</f>
        <v>92.830921855056</v>
      </c>
      <c r="I315" s="8" t="n">
        <v>19533</v>
      </c>
      <c r="J315" s="8" t="n">
        <v>3980</v>
      </c>
      <c r="K315" s="9" t="n">
        <f aca="false">J315/I315</f>
        <v>0.2037577433062</v>
      </c>
      <c r="L315" s="10" t="n">
        <v>0.266</v>
      </c>
      <c r="M315" s="6" t="str">
        <f aca="false">IF(K315&gt;L315,"sim","não")</f>
        <v>não</v>
      </c>
      <c r="N315" s="11" t="n">
        <v>-0.18</v>
      </c>
      <c r="O315" s="8" t="n">
        <v>10402</v>
      </c>
      <c r="P315" s="8" t="n">
        <v>3700</v>
      </c>
      <c r="Q315" s="9" t="n">
        <f aca="false">O315/(O315+P315)</f>
        <v>0.737625868671111</v>
      </c>
      <c r="R315" s="10" t="n">
        <v>0.786</v>
      </c>
      <c r="S315" s="12" t="n">
        <f aca="false">2*Q315-1</f>
        <v>0.475251737342221</v>
      </c>
      <c r="T315" s="10" t="n">
        <v>0.113</v>
      </c>
      <c r="U315" s="6" t="s">
        <v>144</v>
      </c>
      <c r="V315" s="6" t="s">
        <v>72</v>
      </c>
      <c r="W315" s="6" t="s">
        <v>54</v>
      </c>
      <c r="X315" s="6" t="s">
        <v>804</v>
      </c>
      <c r="Y315" s="8" t="n">
        <v>25020</v>
      </c>
    </row>
    <row r="316" customFormat="false" ht="15" hidden="false" customHeight="false" outlineLevel="0" collapsed="false">
      <c r="A316" s="5" t="n">
        <f aca="false">RANK(G316,$G$2:$G$1311)</f>
        <v>315</v>
      </c>
      <c r="B316" s="6" t="str">
        <f aca="false">IF(G316&gt;=Parâmetros!$B$4,"A",IF(G316&gt;=Parâmetros!$B$5,"B","C"))</f>
        <v>B</v>
      </c>
      <c r="C316" s="6" t="s">
        <v>805</v>
      </c>
      <c r="D316" s="6" t="s">
        <v>75</v>
      </c>
      <c r="E316" s="6" t="s">
        <v>50</v>
      </c>
      <c r="F316" s="6" t="s">
        <v>154</v>
      </c>
      <c r="G316" s="7" t="n">
        <f aca="false">J316*S316</f>
        <v>1887.48688972598</v>
      </c>
      <c r="H316" s="7" t="n">
        <f aca="false">I316*Parâmetros!$B$6/100*S316</f>
        <v>118.712458084053</v>
      </c>
      <c r="I316" s="8" t="n">
        <v>17579</v>
      </c>
      <c r="J316" s="8" t="n">
        <v>2795</v>
      </c>
      <c r="K316" s="9" t="n">
        <f aca="false">J316/I316</f>
        <v>0.158996529950509</v>
      </c>
      <c r="L316" s="10" t="n">
        <v>0.146</v>
      </c>
      <c r="M316" s="6" t="str">
        <f aca="false">IF(K316&gt;L316,"sim","não")</f>
        <v>sim</v>
      </c>
      <c r="N316" s="11" t="n">
        <v>-0.38</v>
      </c>
      <c r="O316" s="8" t="n">
        <v>11341</v>
      </c>
      <c r="P316" s="8" t="n">
        <v>2198</v>
      </c>
      <c r="Q316" s="9" t="n">
        <f aca="false">O316/(O316+P316)</f>
        <v>0.837654184208583</v>
      </c>
      <c r="R316" s="10" t="n">
        <v>0.879</v>
      </c>
      <c r="S316" s="12" t="n">
        <f aca="false">2*Q316-1</f>
        <v>0.675308368417165</v>
      </c>
      <c r="T316" s="10" t="n">
        <v>0.117</v>
      </c>
      <c r="U316" s="6" t="s">
        <v>58</v>
      </c>
      <c r="V316" s="6" t="s">
        <v>59</v>
      </c>
      <c r="W316" s="6" t="s">
        <v>54</v>
      </c>
      <c r="X316" s="6" t="s">
        <v>806</v>
      </c>
      <c r="Y316" s="8" t="n">
        <v>18217</v>
      </c>
    </row>
    <row r="317" customFormat="false" ht="15" hidden="false" customHeight="false" outlineLevel="0" collapsed="false">
      <c r="A317" s="5" t="n">
        <f aca="false">RANK(G317,$G$2:$G$1311)</f>
        <v>316</v>
      </c>
      <c r="B317" s="6" t="str">
        <f aca="false">IF(G317&gt;=Parâmetros!$B$4,"A",IF(G317&gt;=Parâmetros!$B$5,"B","C"))</f>
        <v>B</v>
      </c>
      <c r="C317" s="6" t="s">
        <v>807</v>
      </c>
      <c r="D317" s="6" t="s">
        <v>49</v>
      </c>
      <c r="E317" s="6" t="s">
        <v>50</v>
      </c>
      <c r="F317" s="6" t="s">
        <v>429</v>
      </c>
      <c r="G317" s="7" t="n">
        <f aca="false">J317*S317</f>
        <v>1887.32701421801</v>
      </c>
      <c r="H317" s="7" t="n">
        <f aca="false">I317*Parâmetros!$B$6/100*S317</f>
        <v>87.2604781778312</v>
      </c>
      <c r="I317" s="8" t="n">
        <v>19206</v>
      </c>
      <c r="J317" s="8" t="n">
        <v>4154</v>
      </c>
      <c r="K317" s="9" t="n">
        <f aca="false">J317/I317</f>
        <v>0.216286577111319</v>
      </c>
      <c r="L317" s="10" t="n">
        <v>0.261</v>
      </c>
      <c r="M317" s="6" t="str">
        <f aca="false">IF(K317&gt;L317,"sim","não")</f>
        <v>não</v>
      </c>
      <c r="N317" s="11" t="n">
        <v>-0.27</v>
      </c>
      <c r="O317" s="8" t="n">
        <v>10280</v>
      </c>
      <c r="P317" s="8" t="n">
        <v>3857</v>
      </c>
      <c r="Q317" s="9" t="n">
        <f aca="false">O317/(O317+P317)</f>
        <v>0.727169838013723</v>
      </c>
      <c r="R317" s="10" t="n">
        <v>0.781</v>
      </c>
      <c r="S317" s="12" t="n">
        <f aca="false">2*Q317-1</f>
        <v>0.454339676027446</v>
      </c>
      <c r="T317" s="10" t="n">
        <v>0.102</v>
      </c>
      <c r="U317" s="6" t="s">
        <v>68</v>
      </c>
      <c r="V317" s="6" t="s">
        <v>53</v>
      </c>
      <c r="W317" s="6" t="s">
        <v>54</v>
      </c>
      <c r="X317" s="6" t="s">
        <v>808</v>
      </c>
      <c r="Y317" s="8" t="n">
        <v>21642</v>
      </c>
    </row>
    <row r="318" customFormat="false" ht="15" hidden="false" customHeight="false" outlineLevel="0" collapsed="false">
      <c r="A318" s="5" t="n">
        <f aca="false">RANK(G318,$G$2:$G$1311)</f>
        <v>317</v>
      </c>
      <c r="B318" s="6" t="str">
        <f aca="false">IF(G318&gt;=Parâmetros!$B$4,"A",IF(G318&gt;=Parâmetros!$B$5,"B","C"))</f>
        <v>B</v>
      </c>
      <c r="C318" s="6" t="s">
        <v>809</v>
      </c>
      <c r="D318" s="6" t="s">
        <v>445</v>
      </c>
      <c r="E318" s="6" t="s">
        <v>50</v>
      </c>
      <c r="F318" s="6" t="s">
        <v>810</v>
      </c>
      <c r="G318" s="7" t="n">
        <f aca="false">J318*S318</f>
        <v>1886.979962927</v>
      </c>
      <c r="H318" s="7" t="n">
        <f aca="false">I318*Parâmetros!$B$6/100*S318</f>
        <v>98.7997819754612</v>
      </c>
      <c r="I318" s="8" t="n">
        <v>15561</v>
      </c>
      <c r="J318" s="8" t="n">
        <v>2972</v>
      </c>
      <c r="K318" s="9" t="n">
        <f aca="false">J318/I318</f>
        <v>0.190990296253454</v>
      </c>
      <c r="L318" s="10" t="n">
        <v>0.191</v>
      </c>
      <c r="M318" s="6" t="str">
        <f aca="false">IF(K318&gt;L318,"sim","não")</f>
        <v>não</v>
      </c>
      <c r="N318" s="11" t="n">
        <v>0.21</v>
      </c>
      <c r="O318" s="8" t="n">
        <v>9261</v>
      </c>
      <c r="P318" s="8" t="n">
        <v>2068</v>
      </c>
      <c r="Q318" s="9" t="n">
        <f aca="false">O318/(O318+P318)</f>
        <v>0.817459616912349</v>
      </c>
      <c r="R318" s="10" t="n">
        <v>0.841</v>
      </c>
      <c r="S318" s="12" t="n">
        <f aca="false">2*Q318-1</f>
        <v>0.634919233824698</v>
      </c>
      <c r="T318" s="10" t="n">
        <v>0.116</v>
      </c>
      <c r="U318" s="6" t="s">
        <v>63</v>
      </c>
      <c r="V318" s="6" t="s">
        <v>59</v>
      </c>
      <c r="W318" s="6" t="s">
        <v>54</v>
      </c>
      <c r="X318" s="6" t="s">
        <v>811</v>
      </c>
      <c r="Y318" s="8" t="n">
        <v>19067</v>
      </c>
    </row>
    <row r="319" customFormat="false" ht="15" hidden="false" customHeight="false" outlineLevel="0" collapsed="false">
      <c r="A319" s="5" t="n">
        <f aca="false">RANK(G319,$G$2:$G$1311)</f>
        <v>318</v>
      </c>
      <c r="B319" s="6" t="str">
        <f aca="false">IF(G319&gt;=Parâmetros!$B$4,"A",IF(G319&gt;=Parâmetros!$B$5,"B","C"))</f>
        <v>B</v>
      </c>
      <c r="C319" s="6" t="s">
        <v>812</v>
      </c>
      <c r="D319" s="6" t="s">
        <v>123</v>
      </c>
      <c r="E319" s="6" t="s">
        <v>50</v>
      </c>
      <c r="F319" s="6" t="s">
        <v>813</v>
      </c>
      <c r="G319" s="7" t="n">
        <f aca="false">J319*S319</f>
        <v>1885.51205125597</v>
      </c>
      <c r="H319" s="7" t="n">
        <f aca="false">I319*Parâmetros!$B$6/100*S319</f>
        <v>83.1829756940913</v>
      </c>
      <c r="I319" s="8" t="n">
        <v>14188</v>
      </c>
      <c r="J319" s="8" t="n">
        <v>3216</v>
      </c>
      <c r="K319" s="9" t="n">
        <f aca="false">J319/I319</f>
        <v>0.226670425711869</v>
      </c>
      <c r="L319" s="10" t="n">
        <v>0.234</v>
      </c>
      <c r="M319" s="6" t="str">
        <f aca="false">IF(K319&gt;L319,"sim","não")</f>
        <v>não</v>
      </c>
      <c r="N319" s="11" t="n">
        <v>-0.22</v>
      </c>
      <c r="O319" s="8" t="n">
        <v>7799</v>
      </c>
      <c r="P319" s="8" t="n">
        <v>2034</v>
      </c>
      <c r="Q319" s="9" t="n">
        <f aca="false">O319/(O319+P319)</f>
        <v>0.793145530356961</v>
      </c>
      <c r="R319" s="10" t="n">
        <v>0.835</v>
      </c>
      <c r="S319" s="12" t="n">
        <f aca="false">2*Q319-1</f>
        <v>0.586291060713923</v>
      </c>
      <c r="T319" s="10" t="n">
        <v>0.102</v>
      </c>
      <c r="U319" s="6" t="s">
        <v>71</v>
      </c>
      <c r="V319" s="6" t="s">
        <v>72</v>
      </c>
      <c r="W319" s="6" t="s">
        <v>54</v>
      </c>
      <c r="X319" s="6" t="s">
        <v>814</v>
      </c>
      <c r="Y319" s="8" t="n">
        <v>17527</v>
      </c>
    </row>
    <row r="320" customFormat="false" ht="15" hidden="false" customHeight="false" outlineLevel="0" collapsed="false">
      <c r="A320" s="5" t="n">
        <f aca="false">RANK(G320,$G$2:$G$1311)</f>
        <v>319</v>
      </c>
      <c r="B320" s="6" t="str">
        <f aca="false">IF(G320&gt;=Parâmetros!$B$4,"A",IF(G320&gt;=Parâmetros!$B$5,"B","C"))</f>
        <v>B</v>
      </c>
      <c r="C320" s="6" t="s">
        <v>815</v>
      </c>
      <c r="D320" s="6" t="s">
        <v>49</v>
      </c>
      <c r="E320" s="6" t="s">
        <v>50</v>
      </c>
      <c r="F320" s="6" t="s">
        <v>199</v>
      </c>
      <c r="G320" s="7" t="n">
        <f aca="false">J320*S320</f>
        <v>1882.49687844289</v>
      </c>
      <c r="H320" s="7" t="n">
        <f aca="false">I320*Parâmetros!$B$6/100*S320</f>
        <v>82.6555710613294</v>
      </c>
      <c r="I320" s="8" t="n">
        <v>11192</v>
      </c>
      <c r="J320" s="8" t="n">
        <v>2549</v>
      </c>
      <c r="K320" s="9" t="n">
        <f aca="false">J320/I320</f>
        <v>0.227751965689778</v>
      </c>
      <c r="L320" s="10" t="n">
        <v>0.261</v>
      </c>
      <c r="M320" s="6" t="str">
        <f aca="false">IF(K320&gt;L320,"sim","não")</f>
        <v>não</v>
      </c>
      <c r="N320" s="11" t="n">
        <v>-1.36</v>
      </c>
      <c r="O320" s="8" t="n">
        <v>7101</v>
      </c>
      <c r="P320" s="8" t="n">
        <v>1068</v>
      </c>
      <c r="Q320" s="9" t="n">
        <f aca="false">O320/(O320+P320)</f>
        <v>0.869261843554903</v>
      </c>
      <c r="R320" s="10" t="n">
        <v>0.893</v>
      </c>
      <c r="S320" s="12" t="n">
        <f aca="false">2*Q320-1</f>
        <v>0.738523687109805</v>
      </c>
      <c r="T320" s="10" t="n">
        <v>0.112</v>
      </c>
      <c r="U320" s="6" t="s">
        <v>169</v>
      </c>
      <c r="V320" s="6" t="s">
        <v>59</v>
      </c>
      <c r="W320" s="6" t="s">
        <v>54</v>
      </c>
      <c r="X320" s="6" t="s">
        <v>816</v>
      </c>
      <c r="Y320" s="8" t="n">
        <v>11266</v>
      </c>
    </row>
    <row r="321" customFormat="false" ht="15" hidden="false" customHeight="false" outlineLevel="0" collapsed="false">
      <c r="A321" s="5" t="n">
        <f aca="false">RANK(G321,$G$2:$G$1311)</f>
        <v>320</v>
      </c>
      <c r="B321" s="6" t="str">
        <f aca="false">IF(G321&gt;=Parâmetros!$B$4,"A",IF(G321&gt;=Parâmetros!$B$5,"B","C"))</f>
        <v>B</v>
      </c>
      <c r="C321" s="6" t="s">
        <v>817</v>
      </c>
      <c r="D321" s="6" t="s">
        <v>49</v>
      </c>
      <c r="E321" s="6" t="s">
        <v>50</v>
      </c>
      <c r="F321" s="6" t="s">
        <v>218</v>
      </c>
      <c r="G321" s="7" t="n">
        <f aca="false">J321*S321</f>
        <v>1882.10818546079</v>
      </c>
      <c r="H321" s="7" t="n">
        <f aca="false">I321*Parâmetros!$B$6/100*S321</f>
        <v>91.125352032055</v>
      </c>
      <c r="I321" s="8" t="n">
        <v>14433</v>
      </c>
      <c r="J321" s="8" t="n">
        <v>2981</v>
      </c>
      <c r="K321" s="9" t="n">
        <f aca="false">J321/I321</f>
        <v>0.206540566756738</v>
      </c>
      <c r="L321" s="10" t="n">
        <v>0.206</v>
      </c>
      <c r="M321" s="6" t="str">
        <f aca="false">IF(K321&gt;L321,"sim","não")</f>
        <v>sim</v>
      </c>
      <c r="N321" s="11" t="n">
        <v>-0.56</v>
      </c>
      <c r="O321" s="8" t="n">
        <v>8550</v>
      </c>
      <c r="P321" s="8" t="n">
        <v>1932</v>
      </c>
      <c r="Q321" s="9" t="n">
        <f aca="false">O321/(O321+P321)</f>
        <v>0.815684029765312</v>
      </c>
      <c r="R321" s="10" t="n">
        <v>0.855</v>
      </c>
      <c r="S321" s="12" t="n">
        <f aca="false">2*Q321-1</f>
        <v>0.631368059530624</v>
      </c>
      <c r="T321" s="10" t="n">
        <v>0.081</v>
      </c>
      <c r="U321" s="6" t="s">
        <v>71</v>
      </c>
      <c r="V321" s="6" t="s">
        <v>72</v>
      </c>
      <c r="W321" s="6" t="s">
        <v>54</v>
      </c>
      <c r="X321" s="6" t="s">
        <v>818</v>
      </c>
      <c r="Y321" s="8" t="n">
        <v>16559</v>
      </c>
    </row>
    <row r="322" customFormat="false" ht="15" hidden="false" customHeight="false" outlineLevel="0" collapsed="false">
      <c r="A322" s="5" t="n">
        <f aca="false">RANK(G322,$G$2:$G$1311)</f>
        <v>321</v>
      </c>
      <c r="B322" s="6" t="str">
        <f aca="false">IF(G322&gt;=Parâmetros!$B$4,"A",IF(G322&gt;=Parâmetros!$B$5,"B","C"))</f>
        <v>B</v>
      </c>
      <c r="C322" s="6" t="s">
        <v>819</v>
      </c>
      <c r="D322" s="6" t="s">
        <v>223</v>
      </c>
      <c r="E322" s="6" t="s">
        <v>209</v>
      </c>
      <c r="F322" s="6" t="s">
        <v>224</v>
      </c>
      <c r="G322" s="7" t="n">
        <f aca="false">J322*S322</f>
        <v>1881.84300206835</v>
      </c>
      <c r="H322" s="7" t="n">
        <f aca="false">I322*Parâmetros!$B$6/100*S322</f>
        <v>115.189220919925</v>
      </c>
      <c r="I322" s="8" t="n">
        <v>26388</v>
      </c>
      <c r="J322" s="8" t="n">
        <v>4311</v>
      </c>
      <c r="K322" s="9" t="n">
        <f aca="false">J322/I322</f>
        <v>0.163369713506139</v>
      </c>
      <c r="L322" s="10" t="n">
        <v>0.213</v>
      </c>
      <c r="M322" s="6" t="str">
        <f aca="false">IF(K322&gt;L322,"sim","não")</f>
        <v>não</v>
      </c>
      <c r="N322" s="11" t="n">
        <v>2.58</v>
      </c>
      <c r="O322" s="8" t="n">
        <v>14585</v>
      </c>
      <c r="P322" s="8" t="n">
        <v>5721</v>
      </c>
      <c r="Q322" s="9" t="n">
        <f aca="false">O322/(O322+P322)</f>
        <v>0.71826061262681</v>
      </c>
      <c r="R322" s="10" t="n">
        <v>0.747</v>
      </c>
      <c r="S322" s="12" t="n">
        <f aca="false">2*Q322-1</f>
        <v>0.43652122525362</v>
      </c>
      <c r="T322" s="10" t="n">
        <v>0.094</v>
      </c>
      <c r="U322" s="6" t="s">
        <v>71</v>
      </c>
      <c r="V322" s="6" t="s">
        <v>72</v>
      </c>
      <c r="W322" s="6" t="s">
        <v>54</v>
      </c>
      <c r="X322" s="6" t="s">
        <v>820</v>
      </c>
      <c r="Y322" s="8" t="n">
        <v>30955</v>
      </c>
    </row>
    <row r="323" customFormat="false" ht="15" hidden="false" customHeight="false" outlineLevel="0" collapsed="false">
      <c r="A323" s="5" t="n">
        <f aca="false">RANK(G323,$G$2:$G$1311)</f>
        <v>322</v>
      </c>
      <c r="B323" s="6" t="str">
        <f aca="false">IF(G323&gt;=Parâmetros!$B$4,"A",IF(G323&gt;=Parâmetros!$B$5,"B","C"))</f>
        <v>B</v>
      </c>
      <c r="C323" s="6" t="s">
        <v>821</v>
      </c>
      <c r="D323" s="6" t="s">
        <v>75</v>
      </c>
      <c r="E323" s="6" t="s">
        <v>50</v>
      </c>
      <c r="F323" s="6" t="s">
        <v>822</v>
      </c>
      <c r="G323" s="7" t="n">
        <f aca="false">J323*S323</f>
        <v>1876.69392613069</v>
      </c>
      <c r="H323" s="7" t="n">
        <f aca="false">I323*Parâmetros!$B$6/100*S323</f>
        <v>94.5674038240037</v>
      </c>
      <c r="I323" s="8" t="n">
        <v>17682</v>
      </c>
      <c r="J323" s="8" t="n">
        <v>3509</v>
      </c>
      <c r="K323" s="9" t="n">
        <f aca="false">J323/I323</f>
        <v>0.198450401538288</v>
      </c>
      <c r="L323" s="10" t="n">
        <v>0.268</v>
      </c>
      <c r="M323" s="6" t="str">
        <f aca="false">IF(K323&gt;L323,"sim","não")</f>
        <v>não</v>
      </c>
      <c r="N323" s="11" t="n">
        <v>-0.4</v>
      </c>
      <c r="O323" s="8" t="n">
        <v>9994</v>
      </c>
      <c r="P323" s="8" t="n">
        <v>3029</v>
      </c>
      <c r="Q323" s="9" t="n">
        <f aca="false">O323/(O323+P323)</f>
        <v>0.767411502725946</v>
      </c>
      <c r="R323" s="10" t="n">
        <v>0.8</v>
      </c>
      <c r="S323" s="12" t="n">
        <f aca="false">2*Q323-1</f>
        <v>0.534823005451893</v>
      </c>
      <c r="T323" s="10" t="n">
        <v>0.138</v>
      </c>
      <c r="U323" s="6" t="s">
        <v>71</v>
      </c>
      <c r="V323" s="6" t="s">
        <v>72</v>
      </c>
      <c r="W323" s="6" t="s">
        <v>54</v>
      </c>
      <c r="X323" s="6" t="s">
        <v>823</v>
      </c>
      <c r="Y323" s="8" t="n">
        <v>19675</v>
      </c>
    </row>
    <row r="324" customFormat="false" ht="15" hidden="false" customHeight="false" outlineLevel="0" collapsed="false">
      <c r="A324" s="5" t="n">
        <f aca="false">RANK(G324,$G$2:$G$1311)</f>
        <v>323</v>
      </c>
      <c r="B324" s="6" t="str">
        <f aca="false">IF(G324&gt;=Parâmetros!$B$4,"A",IF(G324&gt;=Parâmetros!$B$5,"B","C"))</f>
        <v>B</v>
      </c>
      <c r="C324" s="6" t="s">
        <v>824</v>
      </c>
      <c r="D324" s="6" t="s">
        <v>445</v>
      </c>
      <c r="E324" s="6" t="s">
        <v>50</v>
      </c>
      <c r="F324" s="6" t="s">
        <v>825</v>
      </c>
      <c r="G324" s="7" t="n">
        <f aca="false">J324*S324</f>
        <v>1873.66975922244</v>
      </c>
      <c r="H324" s="7" t="n">
        <f aca="false">I324*Parâmetros!$B$6/100*S324</f>
        <v>91.9080826154186</v>
      </c>
      <c r="I324" s="8" t="n">
        <v>19361</v>
      </c>
      <c r="J324" s="8" t="n">
        <v>3947</v>
      </c>
      <c r="K324" s="9" t="n">
        <f aca="false">J324/I324</f>
        <v>0.20386343680595</v>
      </c>
      <c r="L324" s="10" t="n">
        <v>0.206</v>
      </c>
      <c r="M324" s="6" t="str">
        <f aca="false">IF(K324&gt;L324,"sim","não")</f>
        <v>não</v>
      </c>
      <c r="N324" s="11" t="n">
        <v>-1.32</v>
      </c>
      <c r="O324" s="8" t="n">
        <v>10014</v>
      </c>
      <c r="P324" s="8" t="n">
        <v>3567</v>
      </c>
      <c r="Q324" s="9" t="n">
        <f aca="false">O324/(O324+P324)</f>
        <v>0.737353655842722</v>
      </c>
      <c r="R324" s="10" t="n">
        <v>0.803</v>
      </c>
      <c r="S324" s="12" t="n">
        <f aca="false">2*Q324-1</f>
        <v>0.474707311685443</v>
      </c>
      <c r="T324" s="10" t="n">
        <v>0.111</v>
      </c>
      <c r="U324" s="6" t="s">
        <v>63</v>
      </c>
      <c r="V324" s="6" t="s">
        <v>59</v>
      </c>
      <c r="W324" s="6" t="s">
        <v>54</v>
      </c>
      <c r="X324" s="6" t="s">
        <v>826</v>
      </c>
      <c r="Y324" s="8" t="n">
        <v>23134</v>
      </c>
    </row>
    <row r="325" customFormat="false" ht="15" hidden="false" customHeight="false" outlineLevel="0" collapsed="false">
      <c r="A325" s="5" t="n">
        <f aca="false">RANK(G325,$G$2:$G$1311)</f>
        <v>324</v>
      </c>
      <c r="B325" s="6" t="str">
        <f aca="false">IF(G325&gt;=Parâmetros!$B$4,"A",IF(G325&gt;=Parâmetros!$B$5,"B","C"))</f>
        <v>B</v>
      </c>
      <c r="C325" s="6" t="s">
        <v>827</v>
      </c>
      <c r="D325" s="6" t="s">
        <v>75</v>
      </c>
      <c r="E325" s="6" t="s">
        <v>50</v>
      </c>
      <c r="F325" s="6" t="s">
        <v>361</v>
      </c>
      <c r="G325" s="7" t="n">
        <f aca="false">J325*S325</f>
        <v>1871.08994624087</v>
      </c>
      <c r="H325" s="7" t="n">
        <f aca="false">I325*Parâmetros!$B$6/100*S325</f>
        <v>99.5122257883335</v>
      </c>
      <c r="I325" s="8" t="n">
        <v>16987</v>
      </c>
      <c r="J325" s="8" t="n">
        <v>3194</v>
      </c>
      <c r="K325" s="9" t="n">
        <f aca="false">J325/I325</f>
        <v>0.188026137634662</v>
      </c>
      <c r="L325" s="10" t="n">
        <v>0.24</v>
      </c>
      <c r="M325" s="6" t="str">
        <f aca="false">IF(K325&gt;L325,"sim","não")</f>
        <v>não</v>
      </c>
      <c r="N325" s="11" t="n">
        <v>0.59</v>
      </c>
      <c r="O325" s="8" t="n">
        <v>9882</v>
      </c>
      <c r="P325" s="8" t="n">
        <v>2581</v>
      </c>
      <c r="Q325" s="9" t="n">
        <f aca="false">O325/(O325+P325)</f>
        <v>0.792907004734013</v>
      </c>
      <c r="R325" s="10" t="n">
        <v>0.846</v>
      </c>
      <c r="S325" s="12" t="n">
        <f aca="false">2*Q325-1</f>
        <v>0.585814009468025</v>
      </c>
      <c r="T325" s="10" t="n">
        <v>0.113</v>
      </c>
      <c r="U325" s="6" t="s">
        <v>71</v>
      </c>
      <c r="V325" s="6" t="s">
        <v>72</v>
      </c>
      <c r="W325" s="6" t="s">
        <v>54</v>
      </c>
      <c r="X325" s="6" t="s">
        <v>828</v>
      </c>
      <c r="Y325" s="8" t="n">
        <v>20213</v>
      </c>
    </row>
    <row r="326" customFormat="false" ht="15" hidden="false" customHeight="false" outlineLevel="0" collapsed="false">
      <c r="A326" s="5" t="n">
        <f aca="false">RANK(G326,$G$2:$G$1311)</f>
        <v>325</v>
      </c>
      <c r="B326" s="6" t="str">
        <f aca="false">IF(G326&gt;=Parâmetros!$B$4,"A",IF(G326&gt;=Parâmetros!$B$5,"B","C"))</f>
        <v>B</v>
      </c>
      <c r="C326" s="6" t="s">
        <v>829</v>
      </c>
      <c r="D326" s="6" t="s">
        <v>86</v>
      </c>
      <c r="E326" s="6" t="s">
        <v>50</v>
      </c>
      <c r="F326" s="6" t="s">
        <v>830</v>
      </c>
      <c r="G326" s="7" t="n">
        <f aca="false">J326*S326</f>
        <v>1869.18206209276</v>
      </c>
      <c r="H326" s="7" t="n">
        <f aca="false">I326*Parâmetros!$B$6/100*S326</f>
        <v>90.5400977385972</v>
      </c>
      <c r="I326" s="8" t="n">
        <v>28443</v>
      </c>
      <c r="J326" s="8" t="n">
        <v>5872</v>
      </c>
      <c r="K326" s="9" t="n">
        <f aca="false">J326/I326</f>
        <v>0.206447983686672</v>
      </c>
      <c r="L326" s="10" t="n">
        <v>0.203</v>
      </c>
      <c r="M326" s="6" t="str">
        <f aca="false">IF(K326&gt;L326,"sim","não")</f>
        <v>sim</v>
      </c>
      <c r="N326" s="11" t="n">
        <v>1.35</v>
      </c>
      <c r="O326" s="8" t="n">
        <v>13758</v>
      </c>
      <c r="P326" s="8" t="n">
        <v>7114</v>
      </c>
      <c r="Q326" s="9" t="n">
        <f aca="false">O326/(O326+P326)</f>
        <v>0.659160597930242</v>
      </c>
      <c r="R326" s="10" t="n">
        <v>0.715</v>
      </c>
      <c r="S326" s="12" t="n">
        <f aca="false">2*Q326-1</f>
        <v>0.318321195860483</v>
      </c>
      <c r="T326" s="10" t="n">
        <v>0.1</v>
      </c>
      <c r="U326" s="6" t="s">
        <v>58</v>
      </c>
      <c r="V326" s="6" t="s">
        <v>59</v>
      </c>
      <c r="W326" s="6" t="s">
        <v>54</v>
      </c>
      <c r="X326" s="6" t="s">
        <v>831</v>
      </c>
      <c r="Y326" s="8" t="n">
        <v>36251</v>
      </c>
    </row>
    <row r="327" customFormat="false" ht="15" hidden="false" customHeight="false" outlineLevel="0" collapsed="false">
      <c r="A327" s="5" t="n">
        <f aca="false">RANK(G327,$G$2:$G$1311)</f>
        <v>326</v>
      </c>
      <c r="B327" s="6" t="str">
        <f aca="false">IF(G327&gt;=Parâmetros!$B$4,"A",IF(G327&gt;=Parâmetros!$B$5,"B","C"))</f>
        <v>B</v>
      </c>
      <c r="C327" s="6" t="s">
        <v>832</v>
      </c>
      <c r="D327" s="6" t="s">
        <v>49</v>
      </c>
      <c r="E327" s="6" t="s">
        <v>50</v>
      </c>
      <c r="F327" s="6" t="s">
        <v>468</v>
      </c>
      <c r="G327" s="7" t="n">
        <f aca="false">J327*S327</f>
        <v>1866.64161796085</v>
      </c>
      <c r="H327" s="7" t="n">
        <f aca="false">I327*Parâmetros!$B$6/100*S327</f>
        <v>102.599920215233</v>
      </c>
      <c r="I327" s="8" t="n">
        <v>14126</v>
      </c>
      <c r="J327" s="8" t="n">
        <v>2570</v>
      </c>
      <c r="K327" s="9" t="n">
        <f aca="false">J327/I327</f>
        <v>0.181934022370098</v>
      </c>
      <c r="L327" s="10" t="n">
        <v>0.223</v>
      </c>
      <c r="M327" s="6" t="str">
        <f aca="false">IF(K327&gt;L327,"sim","não")</f>
        <v>não</v>
      </c>
      <c r="N327" s="11" t="n">
        <v>-1.51</v>
      </c>
      <c r="O327" s="8" t="n">
        <v>9304</v>
      </c>
      <c r="P327" s="8" t="n">
        <v>1475</v>
      </c>
      <c r="Q327" s="9" t="n">
        <f aca="false">O327/(O327+P327)</f>
        <v>0.863159847852305</v>
      </c>
      <c r="R327" s="10" t="n">
        <v>0.901</v>
      </c>
      <c r="S327" s="12" t="n">
        <f aca="false">2*Q327-1</f>
        <v>0.726319695704611</v>
      </c>
      <c r="T327" s="10" t="n">
        <v>0.096</v>
      </c>
      <c r="U327" s="6" t="s">
        <v>52</v>
      </c>
      <c r="V327" s="6" t="s">
        <v>53</v>
      </c>
      <c r="W327" s="6" t="s">
        <v>54</v>
      </c>
      <c r="X327" s="6" t="s">
        <v>833</v>
      </c>
      <c r="Y327" s="8" t="n">
        <v>16354</v>
      </c>
    </row>
    <row r="328" customFormat="false" ht="15" hidden="false" customHeight="false" outlineLevel="0" collapsed="false">
      <c r="A328" s="5" t="n">
        <f aca="false">RANK(G328,$G$2:$G$1311)</f>
        <v>327</v>
      </c>
      <c r="B328" s="6" t="str">
        <f aca="false">IF(G328&gt;=Parâmetros!$B$4,"A",IF(G328&gt;=Parâmetros!$B$5,"B","C"))</f>
        <v>B</v>
      </c>
      <c r="C328" s="6" t="s">
        <v>834</v>
      </c>
      <c r="D328" s="6" t="s">
        <v>49</v>
      </c>
      <c r="E328" s="6" t="s">
        <v>50</v>
      </c>
      <c r="F328" s="6" t="s">
        <v>468</v>
      </c>
      <c r="G328" s="7" t="n">
        <f aca="false">J328*S328</f>
        <v>1861.60885633208</v>
      </c>
      <c r="H328" s="7" t="n">
        <f aca="false">I328*Parâmetros!$B$6/100*S328</f>
        <v>104.022525572494</v>
      </c>
      <c r="I328" s="8" t="n">
        <v>20021</v>
      </c>
      <c r="J328" s="8" t="n">
        <v>3583</v>
      </c>
      <c r="K328" s="9" t="n">
        <f aca="false">J328/I328</f>
        <v>0.178962089805704</v>
      </c>
      <c r="L328" s="10" t="n">
        <v>0.217</v>
      </c>
      <c r="M328" s="6" t="str">
        <f aca="false">IF(K328&gt;L328,"sim","não")</f>
        <v>não</v>
      </c>
      <c r="N328" s="11" t="n">
        <v>-1.95</v>
      </c>
      <c r="O328" s="8" t="n">
        <v>11513</v>
      </c>
      <c r="P328" s="8" t="n">
        <v>3640</v>
      </c>
      <c r="Q328" s="9" t="n">
        <f aca="false">O328/(O328+P328)</f>
        <v>0.759783541212961</v>
      </c>
      <c r="R328" s="10" t="n">
        <v>0.805</v>
      </c>
      <c r="S328" s="12" t="n">
        <f aca="false">2*Q328-1</f>
        <v>0.519567082425922</v>
      </c>
      <c r="T328" s="10" t="n">
        <v>0.099</v>
      </c>
      <c r="U328" s="6" t="s">
        <v>77</v>
      </c>
      <c r="V328" s="6" t="s">
        <v>59</v>
      </c>
      <c r="W328" s="6" t="s">
        <v>54</v>
      </c>
      <c r="X328" s="6" t="s">
        <v>835</v>
      </c>
      <c r="Y328" s="8" t="n">
        <v>24206</v>
      </c>
    </row>
    <row r="329" customFormat="false" ht="15" hidden="false" customHeight="false" outlineLevel="0" collapsed="false">
      <c r="A329" s="5" t="n">
        <f aca="false">RANK(G329,$G$2:$G$1311)</f>
        <v>328</v>
      </c>
      <c r="B329" s="6" t="str">
        <f aca="false">IF(G329&gt;=Parâmetros!$B$4,"A",IF(G329&gt;=Parâmetros!$B$5,"B","C"))</f>
        <v>B</v>
      </c>
      <c r="C329" s="6" t="s">
        <v>836</v>
      </c>
      <c r="D329" s="6" t="s">
        <v>66</v>
      </c>
      <c r="E329" s="6" t="s">
        <v>50</v>
      </c>
      <c r="F329" s="6" t="s">
        <v>67</v>
      </c>
      <c r="G329" s="7" t="n">
        <f aca="false">J329*S329</f>
        <v>1850.97273823884</v>
      </c>
      <c r="H329" s="7" t="n">
        <f aca="false">I329*Parâmetros!$B$6/100*S329</f>
        <v>77.7976887816647</v>
      </c>
      <c r="I329" s="8" t="n">
        <v>12046</v>
      </c>
      <c r="J329" s="8" t="n">
        <v>2866</v>
      </c>
      <c r="K329" s="9" t="n">
        <f aca="false">J329/I329</f>
        <v>0.237921301676905</v>
      </c>
      <c r="L329" s="10" t="n">
        <v>0.238</v>
      </c>
      <c r="M329" s="6" t="str">
        <f aca="false">IF(K329&gt;L329,"sim","não")</f>
        <v>não</v>
      </c>
      <c r="N329" s="11" t="n">
        <v>-0.94</v>
      </c>
      <c r="O329" s="8" t="n">
        <v>6822</v>
      </c>
      <c r="P329" s="8" t="n">
        <v>1468</v>
      </c>
      <c r="Q329" s="9" t="n">
        <f aca="false">O329/(O329+P329)</f>
        <v>0.82291917973462</v>
      </c>
      <c r="R329" s="10" t="n">
        <v>0.852</v>
      </c>
      <c r="S329" s="12" t="n">
        <f aca="false">2*Q329-1</f>
        <v>0.64583835946924</v>
      </c>
      <c r="T329" s="10" t="n">
        <v>0.135</v>
      </c>
      <c r="U329" s="6" t="s">
        <v>52</v>
      </c>
      <c r="V329" s="6" t="s">
        <v>53</v>
      </c>
      <c r="W329" s="6" t="s">
        <v>54</v>
      </c>
      <c r="X329" s="6" t="s">
        <v>837</v>
      </c>
      <c r="Y329" s="8" t="n">
        <v>11933</v>
      </c>
    </row>
    <row r="330" customFormat="false" ht="15" hidden="false" customHeight="false" outlineLevel="0" collapsed="false">
      <c r="A330" s="5" t="n">
        <f aca="false">RANK(G330,$G$2:$G$1311)</f>
        <v>329</v>
      </c>
      <c r="B330" s="6" t="str">
        <f aca="false">IF(G330&gt;=Parâmetros!$B$4,"A",IF(G330&gt;=Parâmetros!$B$5,"B","C"))</f>
        <v>B</v>
      </c>
      <c r="C330" s="6" t="s">
        <v>838</v>
      </c>
      <c r="D330" s="6" t="s">
        <v>223</v>
      </c>
      <c r="E330" s="6" t="s">
        <v>209</v>
      </c>
      <c r="F330" s="6" t="s">
        <v>438</v>
      </c>
      <c r="G330" s="7" t="n">
        <f aca="false">J330*S330</f>
        <v>1847.58422939068</v>
      </c>
      <c r="H330" s="7" t="n">
        <f aca="false">I330*Parâmetros!$B$6/100*S330</f>
        <v>88.9873297491039</v>
      </c>
      <c r="I330" s="8" t="n">
        <v>16607</v>
      </c>
      <c r="J330" s="8" t="n">
        <v>3448</v>
      </c>
      <c r="K330" s="9" t="n">
        <f aca="false">J330/I330</f>
        <v>0.207623291383152</v>
      </c>
      <c r="L330" s="10" t="n">
        <v>0.255</v>
      </c>
      <c r="M330" s="6" t="str">
        <f aca="false">IF(K330&gt;L330,"sim","não")</f>
        <v>não</v>
      </c>
      <c r="N330" s="11" t="n">
        <v>8.28</v>
      </c>
      <c r="O330" s="8" t="n">
        <v>9427</v>
      </c>
      <c r="P330" s="8" t="n">
        <v>2849</v>
      </c>
      <c r="Q330" s="9" t="n">
        <f aca="false">O330/(O330+P330)</f>
        <v>0.767921146953405</v>
      </c>
      <c r="R330" s="10" t="n">
        <v>0.787</v>
      </c>
      <c r="S330" s="12" t="n">
        <f aca="false">2*Q330-1</f>
        <v>0.53584229390681</v>
      </c>
      <c r="T330" s="10" t="n">
        <v>0.058</v>
      </c>
      <c r="U330" s="6" t="s">
        <v>71</v>
      </c>
      <c r="V330" s="6" t="s">
        <v>72</v>
      </c>
      <c r="W330" s="6" t="s">
        <v>54</v>
      </c>
      <c r="X330" s="6" t="s">
        <v>839</v>
      </c>
      <c r="Y330" s="8" t="n">
        <v>31892</v>
      </c>
    </row>
    <row r="331" customFormat="false" ht="15" hidden="false" customHeight="false" outlineLevel="0" collapsed="false">
      <c r="A331" s="5" t="n">
        <f aca="false">RANK(G331,$G$2:$G$1311)</f>
        <v>330</v>
      </c>
      <c r="B331" s="6" t="str">
        <f aca="false">IF(G331&gt;=Parâmetros!$B$4,"A",IF(G331&gt;=Parâmetros!$B$5,"B","C"))</f>
        <v>B</v>
      </c>
      <c r="C331" s="6" t="s">
        <v>840</v>
      </c>
      <c r="D331" s="6" t="s">
        <v>86</v>
      </c>
      <c r="E331" s="6" t="s">
        <v>50</v>
      </c>
      <c r="F331" s="6" t="s">
        <v>163</v>
      </c>
      <c r="G331" s="7" t="n">
        <f aca="false">J331*S331</f>
        <v>1846.33146894319</v>
      </c>
      <c r="H331" s="7" t="n">
        <f aca="false">I331*Parâmetros!$B$6/100*S331</f>
        <v>85.1629584927878</v>
      </c>
      <c r="I331" s="8" t="n">
        <v>13893</v>
      </c>
      <c r="J331" s="8" t="n">
        <v>3012</v>
      </c>
      <c r="K331" s="9" t="n">
        <f aca="false">J331/I331</f>
        <v>0.216799827251134</v>
      </c>
      <c r="L331" s="10" t="n">
        <v>0.283</v>
      </c>
      <c r="M331" s="6" t="str">
        <f aca="false">IF(K331&gt;L331,"sim","não")</f>
        <v>não</v>
      </c>
      <c r="N331" s="11" t="n">
        <v>3.88</v>
      </c>
      <c r="O331" s="8" t="n">
        <v>8219</v>
      </c>
      <c r="P331" s="8" t="n">
        <v>1972</v>
      </c>
      <c r="Q331" s="9" t="n">
        <f aca="false">O331/(O331+P331)</f>
        <v>0.806495927779413</v>
      </c>
      <c r="R331" s="10" t="n">
        <v>0.851</v>
      </c>
      <c r="S331" s="12" t="n">
        <f aca="false">2*Q331-1</f>
        <v>0.612991855558827</v>
      </c>
      <c r="T331" s="10" t="n">
        <v>0.105</v>
      </c>
      <c r="U331" s="6" t="s">
        <v>301</v>
      </c>
      <c r="V331" s="6" t="s">
        <v>53</v>
      </c>
      <c r="W331" s="6" t="s">
        <v>54</v>
      </c>
      <c r="X331" s="6" t="s">
        <v>841</v>
      </c>
      <c r="Y331" s="8" t="n">
        <v>16290</v>
      </c>
    </row>
    <row r="332" customFormat="false" ht="15" hidden="false" customHeight="false" outlineLevel="0" collapsed="false">
      <c r="A332" s="5" t="n">
        <f aca="false">RANK(G332,$G$2:$G$1311)</f>
        <v>331</v>
      </c>
      <c r="B332" s="6" t="str">
        <f aca="false">IF(G332&gt;=Parâmetros!$B$4,"A",IF(G332&gt;=Parâmetros!$B$5,"B","C"))</f>
        <v>B</v>
      </c>
      <c r="C332" s="6" t="s">
        <v>842</v>
      </c>
      <c r="D332" s="6" t="s">
        <v>123</v>
      </c>
      <c r="E332" s="6" t="s">
        <v>50</v>
      </c>
      <c r="F332" s="6" t="s">
        <v>842</v>
      </c>
      <c r="G332" s="7" t="n">
        <f aca="false">J332*S332</f>
        <v>1844.77837463178</v>
      </c>
      <c r="H332" s="7" t="n">
        <f aca="false">I332*Parâmetros!$B$6/100*S332</f>
        <v>83.5884664702824</v>
      </c>
      <c r="I332" s="8" t="n">
        <v>16253</v>
      </c>
      <c r="J332" s="8" t="n">
        <v>3587</v>
      </c>
      <c r="K332" s="9" t="n">
        <f aca="false">J332/I332</f>
        <v>0.22069771734449</v>
      </c>
      <c r="L332" s="10" t="n">
        <v>0.21</v>
      </c>
      <c r="M332" s="6" t="str">
        <f aca="false">IF(K332&gt;L332,"sim","não")</f>
        <v>sim</v>
      </c>
      <c r="N332" s="11" t="n">
        <v>1.04</v>
      </c>
      <c r="O332" s="8" t="n">
        <v>8739</v>
      </c>
      <c r="P332" s="8" t="n">
        <v>2803</v>
      </c>
      <c r="Q332" s="9" t="n">
        <f aca="false">O332/(O332+P332)</f>
        <v>0.757147808005545</v>
      </c>
      <c r="R332" s="10" t="n">
        <v>0.803</v>
      </c>
      <c r="S332" s="12" t="n">
        <f aca="false">2*Q332-1</f>
        <v>0.51429561601109</v>
      </c>
      <c r="T332" s="10" t="n">
        <v>0.128</v>
      </c>
      <c r="U332" s="6" t="s">
        <v>96</v>
      </c>
      <c r="V332" s="6" t="s">
        <v>72</v>
      </c>
      <c r="W332" s="6" t="s">
        <v>54</v>
      </c>
      <c r="X332" s="6" t="s">
        <v>843</v>
      </c>
      <c r="Y332" s="8" t="n">
        <v>19365</v>
      </c>
    </row>
    <row r="333" customFormat="false" ht="15" hidden="false" customHeight="false" outlineLevel="0" collapsed="false">
      <c r="A333" s="5" t="n">
        <f aca="false">RANK(G333,$G$2:$G$1311)</f>
        <v>332</v>
      </c>
      <c r="B333" s="6" t="str">
        <f aca="false">IF(G333&gt;=Parâmetros!$B$4,"A",IF(G333&gt;=Parâmetros!$B$5,"B","C"))</f>
        <v>B</v>
      </c>
      <c r="C333" s="6" t="s">
        <v>844</v>
      </c>
      <c r="D333" s="6" t="s">
        <v>351</v>
      </c>
      <c r="E333" s="6" t="s">
        <v>50</v>
      </c>
      <c r="F333" s="6" t="s">
        <v>845</v>
      </c>
      <c r="G333" s="7" t="n">
        <f aca="false">J333*S333</f>
        <v>1843.35448645308</v>
      </c>
      <c r="H333" s="7" t="n">
        <f aca="false">I333*Parâmetros!$B$6/100*S333</f>
        <v>85.2411424745029</v>
      </c>
      <c r="I333" s="8" t="n">
        <v>13697</v>
      </c>
      <c r="J333" s="8" t="n">
        <v>2962</v>
      </c>
      <c r="K333" s="9" t="n">
        <f aca="false">J333/I333</f>
        <v>0.216251733956341</v>
      </c>
      <c r="L333" s="10" t="n">
        <v>0.232</v>
      </c>
      <c r="M333" s="6" t="str">
        <f aca="false">IF(K333&gt;L333,"sim","não")</f>
        <v>não</v>
      </c>
      <c r="N333" s="11" t="n">
        <v>1.17</v>
      </c>
      <c r="O333" s="8" t="n">
        <v>7874</v>
      </c>
      <c r="P333" s="8" t="n">
        <v>1833</v>
      </c>
      <c r="Q333" s="9" t="n">
        <f aca="false">O333/(O333+P333)</f>
        <v>0.811167198928608</v>
      </c>
      <c r="R333" s="10" t="n">
        <v>0.813</v>
      </c>
      <c r="S333" s="12" t="n">
        <f aca="false">2*Q333-1</f>
        <v>0.622334397857216</v>
      </c>
      <c r="T333" s="10" t="n">
        <v>0.077</v>
      </c>
      <c r="U333" s="6" t="s">
        <v>71</v>
      </c>
      <c r="V333" s="6" t="s">
        <v>72</v>
      </c>
      <c r="W333" s="6" t="s">
        <v>54</v>
      </c>
      <c r="X333" s="6" t="s">
        <v>846</v>
      </c>
      <c r="Y333" s="8" t="n">
        <v>16549</v>
      </c>
    </row>
    <row r="334" customFormat="false" ht="15" hidden="false" customHeight="false" outlineLevel="0" collapsed="false">
      <c r="A334" s="5" t="n">
        <f aca="false">RANK(G334,$G$2:$G$1311)</f>
        <v>333</v>
      </c>
      <c r="B334" s="6" t="str">
        <f aca="false">IF(G334&gt;=Parâmetros!$B$4,"A",IF(G334&gt;=Parâmetros!$B$5,"B","C"))</f>
        <v>B</v>
      </c>
      <c r="C334" s="6" t="s">
        <v>847</v>
      </c>
      <c r="D334" s="6" t="s">
        <v>49</v>
      </c>
      <c r="E334" s="6" t="s">
        <v>50</v>
      </c>
      <c r="F334" s="6" t="s">
        <v>230</v>
      </c>
      <c r="G334" s="7" t="n">
        <f aca="false">J334*S334</f>
        <v>1841.42635658915</v>
      </c>
      <c r="H334" s="7" t="n">
        <f aca="false">I334*Parâmetros!$B$6/100*S334</f>
        <v>101.735946843854</v>
      </c>
      <c r="I334" s="8" t="n">
        <v>14232</v>
      </c>
      <c r="J334" s="8" t="n">
        <v>2576</v>
      </c>
      <c r="K334" s="9" t="n">
        <f aca="false">J334/I334</f>
        <v>0.181000562113547</v>
      </c>
      <c r="L334" s="10" t="n">
        <v>0.228</v>
      </c>
      <c r="M334" s="6" t="str">
        <f aca="false">IF(K334&gt;L334,"sim","não")</f>
        <v>não</v>
      </c>
      <c r="N334" s="11" t="n">
        <v>-0.81</v>
      </c>
      <c r="O334" s="8" t="n">
        <v>9291</v>
      </c>
      <c r="P334" s="8" t="n">
        <v>1545</v>
      </c>
      <c r="Q334" s="9" t="n">
        <f aca="false">O334/(O334+P334)</f>
        <v>0.857419712070875</v>
      </c>
      <c r="R334" s="10" t="n">
        <v>0.903</v>
      </c>
      <c r="S334" s="12" t="n">
        <f aca="false">2*Q334-1</f>
        <v>0.71483942414175</v>
      </c>
      <c r="T334" s="10" t="n">
        <v>0.104</v>
      </c>
      <c r="U334" s="6" t="s">
        <v>77</v>
      </c>
      <c r="V334" s="6" t="s">
        <v>59</v>
      </c>
      <c r="W334" s="6" t="s">
        <v>54</v>
      </c>
      <c r="X334" s="6" t="s">
        <v>848</v>
      </c>
      <c r="Y334" s="8" t="n">
        <v>17054</v>
      </c>
    </row>
    <row r="335" customFormat="false" ht="15" hidden="false" customHeight="false" outlineLevel="0" collapsed="false">
      <c r="A335" s="5" t="n">
        <f aca="false">RANK(G335,$G$2:$G$1311)</f>
        <v>334</v>
      </c>
      <c r="B335" s="6" t="str">
        <f aca="false">IF(G335&gt;=Parâmetros!$B$4,"A",IF(G335&gt;=Parâmetros!$B$5,"B","C"))</f>
        <v>B</v>
      </c>
      <c r="C335" s="6" t="s">
        <v>849</v>
      </c>
      <c r="D335" s="6" t="s">
        <v>177</v>
      </c>
      <c r="E335" s="6" t="s">
        <v>50</v>
      </c>
      <c r="F335" s="6" t="s">
        <v>181</v>
      </c>
      <c r="G335" s="7" t="n">
        <f aca="false">J335*S335</f>
        <v>1838.08516855534</v>
      </c>
      <c r="H335" s="7" t="n">
        <f aca="false">I335*Parâmetros!$B$6/100*S335</f>
        <v>94.3479274463687</v>
      </c>
      <c r="I335" s="8" t="n">
        <v>19459</v>
      </c>
      <c r="J335" s="8" t="n">
        <v>3791</v>
      </c>
      <c r="K335" s="9" t="n">
        <f aca="false">J335/I335</f>
        <v>0.194819877691557</v>
      </c>
      <c r="L335" s="10" t="n">
        <v>0.219</v>
      </c>
      <c r="M335" s="6" t="str">
        <f aca="false">IF(K335&gt;L335,"sim","não")</f>
        <v>não</v>
      </c>
      <c r="N335" s="11" t="n">
        <v>-1.73</v>
      </c>
      <c r="O335" s="8" t="n">
        <v>10417</v>
      </c>
      <c r="P335" s="8" t="n">
        <v>3614</v>
      </c>
      <c r="Q335" s="9" t="n">
        <f aca="false">O335/(O335+P335)</f>
        <v>0.742427482004134</v>
      </c>
      <c r="R335" s="10" t="n">
        <v>0.777</v>
      </c>
      <c r="S335" s="12" t="n">
        <f aca="false">2*Q335-1</f>
        <v>0.484854964008267</v>
      </c>
      <c r="T335" s="10" t="n">
        <v>0.083</v>
      </c>
      <c r="U335" s="6" t="s">
        <v>96</v>
      </c>
      <c r="V335" s="6" t="s">
        <v>72</v>
      </c>
      <c r="W335" s="6" t="s">
        <v>54</v>
      </c>
      <c r="X335" s="6" t="s">
        <v>850</v>
      </c>
      <c r="Y335" s="8" t="n">
        <v>22712</v>
      </c>
    </row>
    <row r="336" customFormat="false" ht="15" hidden="false" customHeight="false" outlineLevel="0" collapsed="false">
      <c r="A336" s="5" t="n">
        <f aca="false">RANK(G336,$G$2:$G$1311)</f>
        <v>335</v>
      </c>
      <c r="B336" s="6" t="str">
        <f aca="false">IF(G336&gt;=Parâmetros!$B$4,"A",IF(G336&gt;=Parâmetros!$B$5,"B","C"))</f>
        <v>B</v>
      </c>
      <c r="C336" s="6" t="s">
        <v>851</v>
      </c>
      <c r="D336" s="6" t="s">
        <v>75</v>
      </c>
      <c r="E336" s="6" t="s">
        <v>50</v>
      </c>
      <c r="F336" s="6" t="s">
        <v>361</v>
      </c>
      <c r="G336" s="7" t="n">
        <f aca="false">J336*S336</f>
        <v>1833.81426619295</v>
      </c>
      <c r="H336" s="7" t="n">
        <f aca="false">I336*Parâmetros!$B$6/100*S336</f>
        <v>97.6019382344903</v>
      </c>
      <c r="I336" s="8" t="n">
        <v>24866</v>
      </c>
      <c r="J336" s="8" t="n">
        <v>4672</v>
      </c>
      <c r="K336" s="9" t="n">
        <f aca="false">J336/I336</f>
        <v>0.187887074720502</v>
      </c>
      <c r="L336" s="10" t="n">
        <v>0.254</v>
      </c>
      <c r="M336" s="6" t="str">
        <f aca="false">IF(K336&gt;L336,"sim","não")</f>
        <v>não</v>
      </c>
      <c r="N336" s="11" t="n">
        <v>-0.55</v>
      </c>
      <c r="O336" s="8" t="n">
        <v>12738</v>
      </c>
      <c r="P336" s="8" t="n">
        <v>5557</v>
      </c>
      <c r="Q336" s="9" t="n">
        <f aca="false">O336/(O336+P336)</f>
        <v>0.696255807597704</v>
      </c>
      <c r="R336" s="10" t="n">
        <v>0.691</v>
      </c>
      <c r="S336" s="12" t="n">
        <f aca="false">2*Q336-1</f>
        <v>0.392511615195409</v>
      </c>
      <c r="T336" s="10" t="n">
        <v>0.131</v>
      </c>
      <c r="U336" s="6" t="s">
        <v>203</v>
      </c>
      <c r="V336" s="6" t="s">
        <v>53</v>
      </c>
      <c r="W336" s="6" t="s">
        <v>54</v>
      </c>
      <c r="X336" s="6" t="s">
        <v>852</v>
      </c>
      <c r="Y336" s="8" t="n">
        <v>30699</v>
      </c>
    </row>
    <row r="337" customFormat="false" ht="15" hidden="false" customHeight="false" outlineLevel="0" collapsed="false">
      <c r="A337" s="5" t="n">
        <f aca="false">RANK(G337,$G$2:$G$1311)</f>
        <v>336</v>
      </c>
      <c r="B337" s="6" t="str">
        <f aca="false">IF(G337&gt;=Parâmetros!$B$4,"A",IF(G337&gt;=Parâmetros!$B$5,"B","C"))</f>
        <v>B</v>
      </c>
      <c r="C337" s="6" t="s">
        <v>853</v>
      </c>
      <c r="D337" s="6" t="s">
        <v>66</v>
      </c>
      <c r="E337" s="6" t="s">
        <v>50</v>
      </c>
      <c r="F337" s="6" t="s">
        <v>105</v>
      </c>
      <c r="G337" s="7" t="n">
        <f aca="false">J337*S337</f>
        <v>1831.08682406702</v>
      </c>
      <c r="H337" s="7" t="n">
        <f aca="false">I337*Parâmetros!$B$6/100*S337</f>
        <v>90.4899492256918</v>
      </c>
      <c r="I337" s="8" t="n">
        <v>16323</v>
      </c>
      <c r="J337" s="8" t="n">
        <v>3303</v>
      </c>
      <c r="K337" s="9" t="n">
        <f aca="false">J337/I337</f>
        <v>0.202352508730013</v>
      </c>
      <c r="L337" s="10" t="n">
        <v>0.2</v>
      </c>
      <c r="M337" s="6" t="str">
        <f aca="false">IF(K337&gt;L337,"sim","não")</f>
        <v>sim</v>
      </c>
      <c r="N337" s="11" t="n">
        <v>-1.34</v>
      </c>
      <c r="O337" s="8" t="n">
        <v>9184</v>
      </c>
      <c r="P337" s="8" t="n">
        <v>2633</v>
      </c>
      <c r="Q337" s="9" t="n">
        <f aca="false">O337/(O337+P337)</f>
        <v>0.777185410848777</v>
      </c>
      <c r="R337" s="10" t="n">
        <v>0.796</v>
      </c>
      <c r="S337" s="12" t="n">
        <f aca="false">2*Q337-1</f>
        <v>0.554370821697555</v>
      </c>
      <c r="T337" s="10" t="n">
        <v>0.102</v>
      </c>
      <c r="U337" s="6" t="s">
        <v>169</v>
      </c>
      <c r="V337" s="6" t="s">
        <v>59</v>
      </c>
      <c r="W337" s="6" t="s">
        <v>54</v>
      </c>
      <c r="X337" s="6" t="s">
        <v>854</v>
      </c>
      <c r="Y337" s="8" t="n">
        <v>18624</v>
      </c>
    </row>
    <row r="338" customFormat="false" ht="15" hidden="false" customHeight="false" outlineLevel="0" collapsed="false">
      <c r="A338" s="5" t="n">
        <f aca="false">RANK(G338,$G$2:$G$1311)</f>
        <v>337</v>
      </c>
      <c r="B338" s="6" t="str">
        <f aca="false">IF(G338&gt;=Parâmetros!$B$4,"A",IF(G338&gt;=Parâmetros!$B$5,"B","C"))</f>
        <v>B</v>
      </c>
      <c r="C338" s="6" t="s">
        <v>855</v>
      </c>
      <c r="D338" s="6" t="s">
        <v>177</v>
      </c>
      <c r="E338" s="6" t="s">
        <v>50</v>
      </c>
      <c r="F338" s="6" t="s">
        <v>181</v>
      </c>
      <c r="G338" s="7" t="n">
        <f aca="false">J338*S338</f>
        <v>1819.13845238685</v>
      </c>
      <c r="H338" s="7" t="n">
        <f aca="false">I338*Parâmetros!$B$6/100*S338</f>
        <v>68.0776235562385</v>
      </c>
      <c r="I338" s="8" t="n">
        <v>31106</v>
      </c>
      <c r="J338" s="8" t="n">
        <v>8312</v>
      </c>
      <c r="K338" s="9" t="n">
        <f aca="false">J338/I338</f>
        <v>0.267215328232495</v>
      </c>
      <c r="L338" s="10" t="n">
        <v>0.294</v>
      </c>
      <c r="M338" s="6" t="str">
        <f aca="false">IF(K338&gt;L338,"sim","não")</f>
        <v>não</v>
      </c>
      <c r="N338" s="11" t="n">
        <v>0.06</v>
      </c>
      <c r="O338" s="8" t="n">
        <v>12294</v>
      </c>
      <c r="P338" s="8" t="n">
        <v>7879</v>
      </c>
      <c r="Q338" s="9" t="n">
        <f aca="false">O338/(O338+P338)</f>
        <v>0.609428443959748</v>
      </c>
      <c r="R338" s="10" t="n">
        <v>0.646</v>
      </c>
      <c r="S338" s="12" t="n">
        <f aca="false">2*Q338-1</f>
        <v>0.218856887919496</v>
      </c>
      <c r="T338" s="10" t="n">
        <v>0.083</v>
      </c>
      <c r="U338" s="6" t="s">
        <v>52</v>
      </c>
      <c r="V338" s="6" t="s">
        <v>53</v>
      </c>
      <c r="W338" s="6" t="s">
        <v>54</v>
      </c>
      <c r="X338" s="6" t="s">
        <v>856</v>
      </c>
      <c r="Y338" s="8" t="n">
        <v>38053</v>
      </c>
    </row>
    <row r="339" customFormat="false" ht="15" hidden="false" customHeight="false" outlineLevel="0" collapsed="false">
      <c r="A339" s="5" t="n">
        <f aca="false">RANK(G339,$G$2:$G$1311)</f>
        <v>338</v>
      </c>
      <c r="B339" s="6" t="str">
        <f aca="false">IF(G339&gt;=Parâmetros!$B$4,"A",IF(G339&gt;=Parâmetros!$B$5,"B","C"))</f>
        <v>B</v>
      </c>
      <c r="C339" s="6" t="s">
        <v>857</v>
      </c>
      <c r="D339" s="6" t="s">
        <v>177</v>
      </c>
      <c r="E339" s="6" t="s">
        <v>50</v>
      </c>
      <c r="F339" s="6" t="s">
        <v>178</v>
      </c>
      <c r="G339" s="7" t="n">
        <f aca="false">J339*S339</f>
        <v>1811.26808266361</v>
      </c>
      <c r="H339" s="7" t="n">
        <f aca="false">I339*Parâmetros!$B$6/100*S339</f>
        <v>79.2642709529277</v>
      </c>
      <c r="I339" s="8" t="n">
        <v>9772</v>
      </c>
      <c r="J339" s="8" t="n">
        <v>2233</v>
      </c>
      <c r="K339" s="9" t="n">
        <f aca="false">J339/I339</f>
        <v>0.228510028653295</v>
      </c>
      <c r="L339" s="10" t="n">
        <v>0.26</v>
      </c>
      <c r="M339" s="6" t="str">
        <f aca="false">IF(K339&gt;L339,"sim","não")</f>
        <v>não</v>
      </c>
      <c r="N339" s="11" t="n">
        <v>0.1</v>
      </c>
      <c r="O339" s="8" t="n">
        <v>6310</v>
      </c>
      <c r="P339" s="8" t="n">
        <v>658</v>
      </c>
      <c r="Q339" s="9" t="n">
        <f aca="false">O339/(O339+P339)</f>
        <v>0.90556831228473</v>
      </c>
      <c r="R339" s="10" t="n">
        <v>0.911</v>
      </c>
      <c r="S339" s="12" t="n">
        <f aca="false">2*Q339-1</f>
        <v>0.811136624569461</v>
      </c>
      <c r="T339" s="10" t="n">
        <v>0.094</v>
      </c>
      <c r="U339" s="6" t="s">
        <v>96</v>
      </c>
      <c r="V339" s="6" t="s">
        <v>72</v>
      </c>
      <c r="W339" s="6" t="s">
        <v>54</v>
      </c>
      <c r="X339" s="6" t="s">
        <v>858</v>
      </c>
      <c r="Y339" s="8" t="n">
        <v>10573</v>
      </c>
    </row>
    <row r="340" customFormat="false" ht="15" hidden="false" customHeight="false" outlineLevel="0" collapsed="false">
      <c r="A340" s="5" t="n">
        <f aca="false">RANK(G340,$G$2:$G$1311)</f>
        <v>339</v>
      </c>
      <c r="B340" s="6" t="str">
        <f aca="false">IF(G340&gt;=Parâmetros!$B$4,"A",IF(G340&gt;=Parâmetros!$B$5,"B","C"))</f>
        <v>B</v>
      </c>
      <c r="C340" s="6" t="s">
        <v>859</v>
      </c>
      <c r="D340" s="6" t="s">
        <v>123</v>
      </c>
      <c r="E340" s="6" t="s">
        <v>50</v>
      </c>
      <c r="F340" s="6" t="s">
        <v>646</v>
      </c>
      <c r="G340" s="7" t="n">
        <f aca="false">J340*S340</f>
        <v>1810.96118488253</v>
      </c>
      <c r="H340" s="7" t="n">
        <f aca="false">I340*Parâmetros!$B$6/100*S340</f>
        <v>87.2382594484168</v>
      </c>
      <c r="I340" s="8" t="n">
        <v>13416</v>
      </c>
      <c r="J340" s="8" t="n">
        <v>2785</v>
      </c>
      <c r="K340" s="9" t="n">
        <f aca="false">J340/I340</f>
        <v>0.207587954680978</v>
      </c>
      <c r="L340" s="10" t="n">
        <v>0.226</v>
      </c>
      <c r="M340" s="6" t="str">
        <f aca="false">IF(K340&gt;L340,"sim","não")</f>
        <v>não</v>
      </c>
      <c r="N340" s="11" t="n">
        <v>2.44</v>
      </c>
      <c r="O340" s="8" t="n">
        <v>8078</v>
      </c>
      <c r="P340" s="8" t="n">
        <v>1712</v>
      </c>
      <c r="Q340" s="9" t="n">
        <f aca="false">O340/(O340+P340)</f>
        <v>0.825127681307457</v>
      </c>
      <c r="R340" s="10" t="n">
        <v>0.851</v>
      </c>
      <c r="S340" s="12" t="n">
        <f aca="false">2*Q340-1</f>
        <v>0.650255362614913</v>
      </c>
      <c r="T340" s="10" t="n">
        <v>0.143</v>
      </c>
      <c r="U340" s="6" t="s">
        <v>52</v>
      </c>
      <c r="V340" s="6" t="s">
        <v>53</v>
      </c>
      <c r="W340" s="6" t="s">
        <v>54</v>
      </c>
      <c r="X340" s="6" t="s">
        <v>860</v>
      </c>
      <c r="Y340" s="8" t="n">
        <v>13607</v>
      </c>
    </row>
    <row r="341" customFormat="false" ht="15" hidden="false" customHeight="false" outlineLevel="0" collapsed="false">
      <c r="A341" s="5" t="n">
        <f aca="false">RANK(G341,$G$2:$G$1311)</f>
        <v>340</v>
      </c>
      <c r="B341" s="6" t="str">
        <f aca="false">IF(G341&gt;=Parâmetros!$B$4,"A",IF(G341&gt;=Parâmetros!$B$5,"B","C"))</f>
        <v>B</v>
      </c>
      <c r="C341" s="6" t="s">
        <v>861</v>
      </c>
      <c r="D341" s="6" t="s">
        <v>49</v>
      </c>
      <c r="E341" s="6" t="s">
        <v>50</v>
      </c>
      <c r="F341" s="6" t="s">
        <v>765</v>
      </c>
      <c r="G341" s="7" t="n">
        <f aca="false">J341*S341</f>
        <v>1808.97405935966</v>
      </c>
      <c r="H341" s="7" t="n">
        <f aca="false">I341*Parâmetros!$B$6/100*S341</f>
        <v>81.1930123860715</v>
      </c>
      <c r="I341" s="8" t="n">
        <v>11939</v>
      </c>
      <c r="J341" s="8" t="n">
        <v>2660</v>
      </c>
      <c r="K341" s="9" t="n">
        <f aca="false">J341/I341</f>
        <v>0.222799229416199</v>
      </c>
      <c r="L341" s="10" t="n">
        <v>0.273</v>
      </c>
      <c r="M341" s="6" t="str">
        <f aca="false">IF(K341&gt;L341,"sim","não")</f>
        <v>não</v>
      </c>
      <c r="N341" s="11" t="n">
        <v>0.32</v>
      </c>
      <c r="O341" s="8" t="n">
        <v>7189</v>
      </c>
      <c r="P341" s="8" t="n">
        <v>1369</v>
      </c>
      <c r="Q341" s="9" t="n">
        <f aca="false">O341/(O341+P341)</f>
        <v>0.840032717924749</v>
      </c>
      <c r="R341" s="10" t="n">
        <v>0.861</v>
      </c>
      <c r="S341" s="12" t="n">
        <f aca="false">2*Q341-1</f>
        <v>0.680065435849498</v>
      </c>
      <c r="T341" s="10" t="n">
        <v>0.091</v>
      </c>
      <c r="U341" s="6" t="s">
        <v>715</v>
      </c>
      <c r="V341" s="6" t="s">
        <v>72</v>
      </c>
      <c r="W341" s="6" t="s">
        <v>54</v>
      </c>
      <c r="X341" s="6" t="s">
        <v>862</v>
      </c>
      <c r="Y341" s="8" t="n">
        <v>14965</v>
      </c>
    </row>
    <row r="342" customFormat="false" ht="15" hidden="false" customHeight="false" outlineLevel="0" collapsed="false">
      <c r="A342" s="5" t="n">
        <f aca="false">RANK(G342,$G$2:$G$1311)</f>
        <v>341</v>
      </c>
      <c r="B342" s="6" t="str">
        <f aca="false">IF(G342&gt;=Parâmetros!$B$4,"A",IF(G342&gt;=Parâmetros!$B$5,"B","C"))</f>
        <v>B</v>
      </c>
      <c r="C342" s="6" t="s">
        <v>863</v>
      </c>
      <c r="D342" s="6" t="s">
        <v>351</v>
      </c>
      <c r="E342" s="6" t="s">
        <v>50</v>
      </c>
      <c r="F342" s="6" t="s">
        <v>376</v>
      </c>
      <c r="G342" s="7" t="n">
        <f aca="false">J342*S342</f>
        <v>1807.11308861698</v>
      </c>
      <c r="H342" s="7" t="n">
        <f aca="false">I342*Parâmetros!$B$6/100*S342</f>
        <v>111.799391916945</v>
      </c>
      <c r="I342" s="8" t="n">
        <v>17768</v>
      </c>
      <c r="J342" s="8" t="n">
        <v>2872</v>
      </c>
      <c r="K342" s="9" t="n">
        <f aca="false">J342/I342</f>
        <v>0.161638901395768</v>
      </c>
      <c r="L342" s="10" t="n">
        <v>0.178</v>
      </c>
      <c r="M342" s="6" t="str">
        <f aca="false">IF(K342&gt;L342,"sim","não")</f>
        <v>não</v>
      </c>
      <c r="N342" s="11" t="n">
        <v>0.78</v>
      </c>
      <c r="O342" s="8" t="n">
        <v>10985</v>
      </c>
      <c r="P342" s="8" t="n">
        <v>2500</v>
      </c>
      <c r="Q342" s="9" t="n">
        <f aca="false">O342/(O342+P342)</f>
        <v>0.814608824619948</v>
      </c>
      <c r="R342" s="10" t="n">
        <v>0.817</v>
      </c>
      <c r="S342" s="12" t="n">
        <f aca="false">2*Q342-1</f>
        <v>0.629217649239896</v>
      </c>
      <c r="T342" s="10" t="n">
        <v>0.097</v>
      </c>
      <c r="U342" s="6" t="s">
        <v>71</v>
      </c>
      <c r="V342" s="6" t="s">
        <v>72</v>
      </c>
      <c r="W342" s="6" t="s">
        <v>54</v>
      </c>
      <c r="X342" s="6" t="s">
        <v>864</v>
      </c>
      <c r="Y342" s="8" t="n">
        <v>18313</v>
      </c>
    </row>
    <row r="343" customFormat="false" ht="15" hidden="false" customHeight="false" outlineLevel="0" collapsed="false">
      <c r="A343" s="5" t="n">
        <f aca="false">RANK(G343,$G$2:$G$1311)</f>
        <v>342</v>
      </c>
      <c r="B343" s="6" t="str">
        <f aca="false">IF(G343&gt;=Parâmetros!$B$4,"A",IF(G343&gt;=Parâmetros!$B$5,"B","C"))</f>
        <v>B</v>
      </c>
      <c r="C343" s="6" t="s">
        <v>865</v>
      </c>
      <c r="D343" s="6" t="s">
        <v>141</v>
      </c>
      <c r="E343" s="6" t="s">
        <v>142</v>
      </c>
      <c r="F343" s="6" t="s">
        <v>866</v>
      </c>
      <c r="G343" s="7" t="n">
        <f aca="false">J343*S343</f>
        <v>1806.81490086121</v>
      </c>
      <c r="H343" s="7" t="n">
        <f aca="false">I343*Parâmetros!$B$6/100*S343</f>
        <v>77.3610843180453</v>
      </c>
      <c r="I343" s="8" t="n">
        <v>37567</v>
      </c>
      <c r="J343" s="8" t="n">
        <v>8774</v>
      </c>
      <c r="K343" s="9" t="n">
        <f aca="false">J343/I343</f>
        <v>0.233556046530199</v>
      </c>
      <c r="L343" s="10" t="n">
        <v>0.218</v>
      </c>
      <c r="M343" s="6" t="str">
        <f aca="false">IF(K343&gt;L343,"sim","não")</f>
        <v>sim</v>
      </c>
      <c r="N343" s="11" t="n">
        <v>-1.05</v>
      </c>
      <c r="O343" s="8" t="n">
        <v>15053</v>
      </c>
      <c r="P343" s="8" t="n">
        <v>9912</v>
      </c>
      <c r="Q343" s="9" t="n">
        <f aca="false">O343/(O343+P343)</f>
        <v>0.602964149809734</v>
      </c>
      <c r="R343" s="10" t="n">
        <v>0.618</v>
      </c>
      <c r="S343" s="12" t="n">
        <f aca="false">2*Q343-1</f>
        <v>0.205928299619467</v>
      </c>
      <c r="T343" s="10" t="n">
        <v>0.147</v>
      </c>
      <c r="U343" s="6" t="s">
        <v>63</v>
      </c>
      <c r="V343" s="6" t="s">
        <v>59</v>
      </c>
      <c r="W343" s="6" t="s">
        <v>54</v>
      </c>
      <c r="X343" s="6" t="s">
        <v>867</v>
      </c>
      <c r="Y343" s="8" t="n">
        <v>42406</v>
      </c>
    </row>
    <row r="344" customFormat="false" ht="15" hidden="false" customHeight="false" outlineLevel="0" collapsed="false">
      <c r="A344" s="5" t="n">
        <f aca="false">RANK(G344,$G$2:$G$1311)</f>
        <v>343</v>
      </c>
      <c r="B344" s="6" t="str">
        <f aca="false">IF(G344&gt;=Parâmetros!$B$4,"A",IF(G344&gt;=Parâmetros!$B$5,"B","C"))</f>
        <v>B</v>
      </c>
      <c r="C344" s="6" t="s">
        <v>868</v>
      </c>
      <c r="D344" s="6" t="s">
        <v>49</v>
      </c>
      <c r="E344" s="6" t="s">
        <v>50</v>
      </c>
      <c r="F344" s="6" t="s">
        <v>549</v>
      </c>
      <c r="G344" s="7" t="n">
        <f aca="false">J344*S344</f>
        <v>1799.71539456662</v>
      </c>
      <c r="H344" s="7" t="n">
        <f aca="false">I344*Parâmetros!$B$6/100*S344</f>
        <v>86.1224708926261</v>
      </c>
      <c r="I344" s="8" t="n">
        <v>12729</v>
      </c>
      <c r="J344" s="8" t="n">
        <v>2660</v>
      </c>
      <c r="K344" s="9" t="n">
        <f aca="false">J344/I344</f>
        <v>0.208971639563202</v>
      </c>
      <c r="L344" s="10" t="n">
        <v>0.202</v>
      </c>
      <c r="M344" s="6" t="str">
        <f aca="false">IF(K344&gt;L344,"sim","não")</f>
        <v>sim</v>
      </c>
      <c r="N344" s="11" t="n">
        <v>-0.59</v>
      </c>
      <c r="O344" s="8" t="n">
        <v>7776</v>
      </c>
      <c r="P344" s="8" t="n">
        <v>1500</v>
      </c>
      <c r="Q344" s="9" t="n">
        <f aca="false">O344/(O344+P344)</f>
        <v>0.838292367399741</v>
      </c>
      <c r="R344" s="10" t="n">
        <v>0.873</v>
      </c>
      <c r="S344" s="12" t="n">
        <f aca="false">2*Q344-1</f>
        <v>0.676584734799482</v>
      </c>
      <c r="T344" s="10" t="n">
        <v>0.1</v>
      </c>
      <c r="U344" s="6" t="s">
        <v>96</v>
      </c>
      <c r="V344" s="6" t="s">
        <v>72</v>
      </c>
      <c r="W344" s="6" t="s">
        <v>54</v>
      </c>
      <c r="X344" s="6" t="s">
        <v>869</v>
      </c>
      <c r="Y344" s="8" t="n">
        <v>12309</v>
      </c>
    </row>
    <row r="345" customFormat="false" ht="15" hidden="false" customHeight="false" outlineLevel="0" collapsed="false">
      <c r="A345" s="5" t="n">
        <f aca="false">RANK(G345,$G$2:$G$1311)</f>
        <v>344</v>
      </c>
      <c r="B345" s="6" t="str">
        <f aca="false">IF(G345&gt;=Parâmetros!$B$4,"A",IF(G345&gt;=Parâmetros!$B$5,"B","C"))</f>
        <v>B</v>
      </c>
      <c r="C345" s="6" t="s">
        <v>870</v>
      </c>
      <c r="D345" s="6" t="s">
        <v>123</v>
      </c>
      <c r="E345" s="6" t="s">
        <v>50</v>
      </c>
      <c r="F345" s="6" t="s">
        <v>410</v>
      </c>
      <c r="G345" s="7" t="n">
        <f aca="false">J345*S345</f>
        <v>1798.92914053229</v>
      </c>
      <c r="H345" s="7" t="n">
        <f aca="false">I345*Parâmetros!$B$6/100*S345</f>
        <v>76.7748364129513</v>
      </c>
      <c r="I345" s="8" t="n">
        <v>16956</v>
      </c>
      <c r="J345" s="8" t="n">
        <v>3973</v>
      </c>
      <c r="K345" s="9" t="n">
        <f aca="false">J345/I345</f>
        <v>0.234312337815523</v>
      </c>
      <c r="L345" s="10" t="n">
        <v>0.229</v>
      </c>
      <c r="M345" s="6" t="str">
        <f aca="false">IF(K345&gt;L345,"sim","não")</f>
        <v>sim</v>
      </c>
      <c r="N345" s="11" t="n">
        <v>1.4</v>
      </c>
      <c r="O345" s="8" t="n">
        <v>8570</v>
      </c>
      <c r="P345" s="8" t="n">
        <v>3228</v>
      </c>
      <c r="Q345" s="9" t="n">
        <f aca="false">O345/(O345+P345)</f>
        <v>0.726394304119342</v>
      </c>
      <c r="R345" s="10" t="n">
        <v>0.769</v>
      </c>
      <c r="S345" s="12" t="n">
        <f aca="false">2*Q345-1</f>
        <v>0.452788608238685</v>
      </c>
      <c r="T345" s="10" t="n">
        <v>0.128</v>
      </c>
      <c r="U345" s="6" t="s">
        <v>77</v>
      </c>
      <c r="V345" s="6" t="s">
        <v>59</v>
      </c>
      <c r="W345" s="6" t="s">
        <v>54</v>
      </c>
      <c r="X345" s="6" t="s">
        <v>871</v>
      </c>
      <c r="Y345" s="8" t="n">
        <v>19288</v>
      </c>
    </row>
    <row r="346" customFormat="false" ht="15" hidden="false" customHeight="false" outlineLevel="0" collapsed="false">
      <c r="A346" s="5" t="n">
        <f aca="false">RANK(G346,$G$2:$G$1311)</f>
        <v>345</v>
      </c>
      <c r="B346" s="6" t="str">
        <f aca="false">IF(G346&gt;=Parâmetros!$B$4,"A",IF(G346&gt;=Parâmetros!$B$5,"B","C"))</f>
        <v>B</v>
      </c>
      <c r="C346" s="6" t="s">
        <v>872</v>
      </c>
      <c r="D346" s="6" t="s">
        <v>66</v>
      </c>
      <c r="E346" s="6" t="s">
        <v>50</v>
      </c>
      <c r="F346" s="6" t="s">
        <v>484</v>
      </c>
      <c r="G346" s="7" t="n">
        <f aca="false">J346*S346</f>
        <v>1795.36450406294</v>
      </c>
      <c r="H346" s="7" t="n">
        <f aca="false">I346*Parâmetros!$B$6/100*S346</f>
        <v>101.54166387205</v>
      </c>
      <c r="I346" s="8" t="n">
        <v>20932</v>
      </c>
      <c r="J346" s="8" t="n">
        <v>3701</v>
      </c>
      <c r="K346" s="9" t="n">
        <f aca="false">J346/I346</f>
        <v>0.176810624880566</v>
      </c>
      <c r="L346" s="10" t="n">
        <v>0.163</v>
      </c>
      <c r="M346" s="6" t="str">
        <f aca="false">IF(K346&gt;L346,"sim","não")</f>
        <v>sim</v>
      </c>
      <c r="N346" s="11" t="n">
        <v>-1.34</v>
      </c>
      <c r="O346" s="8" t="n">
        <v>11514</v>
      </c>
      <c r="P346" s="8" t="n">
        <v>3992</v>
      </c>
      <c r="Q346" s="9" t="n">
        <f aca="false">O346/(O346+P346)</f>
        <v>0.742551270475945</v>
      </c>
      <c r="R346" s="10" t="n">
        <v>0.765</v>
      </c>
      <c r="S346" s="12" t="n">
        <f aca="false">2*Q346-1</f>
        <v>0.48510254095189</v>
      </c>
      <c r="T346" s="10" t="n">
        <v>0.101</v>
      </c>
      <c r="U346" s="6" t="s">
        <v>63</v>
      </c>
      <c r="V346" s="6" t="s">
        <v>59</v>
      </c>
      <c r="W346" s="6" t="s">
        <v>54</v>
      </c>
      <c r="X346" s="6" t="s">
        <v>873</v>
      </c>
      <c r="Y346" s="8" t="n">
        <v>23779</v>
      </c>
    </row>
    <row r="347" customFormat="false" ht="15" hidden="false" customHeight="false" outlineLevel="0" collapsed="false">
      <c r="A347" s="5" t="n">
        <f aca="false">RANK(G347,$G$2:$G$1311)</f>
        <v>346</v>
      </c>
      <c r="B347" s="6" t="str">
        <f aca="false">IF(G347&gt;=Parâmetros!$B$4,"A",IF(G347&gt;=Parâmetros!$B$5,"B","C"))</f>
        <v>B</v>
      </c>
      <c r="C347" s="6" t="s">
        <v>874</v>
      </c>
      <c r="D347" s="6" t="s">
        <v>351</v>
      </c>
      <c r="E347" s="6" t="s">
        <v>50</v>
      </c>
      <c r="F347" s="6" t="s">
        <v>845</v>
      </c>
      <c r="G347" s="7" t="n">
        <f aca="false">J347*S347</f>
        <v>1793.70654277971</v>
      </c>
      <c r="H347" s="7" t="n">
        <f aca="false">I347*Parâmetros!$B$6/100*S347</f>
        <v>78.6318389469609</v>
      </c>
      <c r="I347" s="8" t="n">
        <v>14633</v>
      </c>
      <c r="J347" s="8" t="n">
        <v>3338</v>
      </c>
      <c r="K347" s="9" t="n">
        <f aca="false">J347/I347</f>
        <v>0.228114535638625</v>
      </c>
      <c r="L347" s="10" t="n">
        <v>0.24</v>
      </c>
      <c r="M347" s="6" t="str">
        <f aca="false">IF(K347&gt;L347,"sim","não")</f>
        <v>não</v>
      </c>
      <c r="N347" s="11" t="n">
        <v>0.09</v>
      </c>
      <c r="O347" s="8" t="n">
        <v>7942</v>
      </c>
      <c r="P347" s="8" t="n">
        <v>2390</v>
      </c>
      <c r="Q347" s="9" t="n">
        <f aca="false">O347/(O347+P347)</f>
        <v>0.76867982965544</v>
      </c>
      <c r="R347" s="10" t="n">
        <v>0.803</v>
      </c>
      <c r="S347" s="12" t="n">
        <f aca="false">2*Q347-1</f>
        <v>0.537359659310879</v>
      </c>
      <c r="T347" s="10" t="n">
        <v>0.079</v>
      </c>
      <c r="U347" s="6" t="s">
        <v>77</v>
      </c>
      <c r="V347" s="6" t="s">
        <v>59</v>
      </c>
      <c r="W347" s="6" t="s">
        <v>54</v>
      </c>
      <c r="X347" s="6" t="s">
        <v>875</v>
      </c>
      <c r="Y347" s="8" t="n">
        <v>17100</v>
      </c>
    </row>
    <row r="348" customFormat="false" ht="15" hidden="false" customHeight="false" outlineLevel="0" collapsed="false">
      <c r="A348" s="5" t="n">
        <f aca="false">RANK(G348,$G$2:$G$1311)</f>
        <v>347</v>
      </c>
      <c r="B348" s="6" t="str">
        <f aca="false">IF(G348&gt;=Parâmetros!$B$4,"A",IF(G348&gt;=Parâmetros!$B$5,"B","C"))</f>
        <v>B</v>
      </c>
      <c r="C348" s="6" t="s">
        <v>876</v>
      </c>
      <c r="D348" s="6" t="s">
        <v>49</v>
      </c>
      <c r="E348" s="6" t="s">
        <v>50</v>
      </c>
      <c r="F348" s="6" t="s">
        <v>127</v>
      </c>
      <c r="G348" s="7" t="n">
        <f aca="false">J348*S348</f>
        <v>1789.02522522523</v>
      </c>
      <c r="H348" s="7" t="n">
        <f aca="false">I348*Parâmetros!$B$6/100*S348</f>
        <v>88.8911081081081</v>
      </c>
      <c r="I348" s="8" t="n">
        <v>15393</v>
      </c>
      <c r="J348" s="8" t="n">
        <v>3098</v>
      </c>
      <c r="K348" s="9" t="n">
        <f aca="false">J348/I348</f>
        <v>0.201260313129345</v>
      </c>
      <c r="L348" s="10" t="n">
        <v>0.215</v>
      </c>
      <c r="M348" s="6" t="str">
        <f aca="false">IF(K348&gt;L348,"sim","não")</f>
        <v>não</v>
      </c>
      <c r="N348" s="11" t="n">
        <v>0.25</v>
      </c>
      <c r="O348" s="8" t="n">
        <v>8755</v>
      </c>
      <c r="P348" s="8" t="n">
        <v>2345</v>
      </c>
      <c r="Q348" s="9" t="n">
        <f aca="false">O348/(O348+P348)</f>
        <v>0.788738738738739</v>
      </c>
      <c r="R348" s="10" t="n">
        <v>0.819</v>
      </c>
      <c r="S348" s="12" t="n">
        <f aca="false">2*Q348-1</f>
        <v>0.577477477477478</v>
      </c>
      <c r="T348" s="10" t="n">
        <v>0.082</v>
      </c>
      <c r="U348" s="6" t="s">
        <v>96</v>
      </c>
      <c r="V348" s="6" t="s">
        <v>72</v>
      </c>
      <c r="W348" s="6" t="s">
        <v>54</v>
      </c>
      <c r="X348" s="6" t="s">
        <v>877</v>
      </c>
      <c r="Y348" s="8" t="n">
        <v>17659</v>
      </c>
    </row>
    <row r="349" customFormat="false" ht="15" hidden="false" customHeight="false" outlineLevel="0" collapsed="false">
      <c r="A349" s="5" t="n">
        <f aca="false">RANK(G349,$G$2:$G$1311)</f>
        <v>348</v>
      </c>
      <c r="B349" s="6" t="str">
        <f aca="false">IF(G349&gt;=Parâmetros!$B$4,"A",IF(G349&gt;=Parâmetros!$B$5,"B","C"))</f>
        <v>B</v>
      </c>
      <c r="C349" s="6" t="s">
        <v>878</v>
      </c>
      <c r="D349" s="6" t="s">
        <v>177</v>
      </c>
      <c r="E349" s="6" t="s">
        <v>50</v>
      </c>
      <c r="F349" s="6" t="s">
        <v>181</v>
      </c>
      <c r="G349" s="7" t="n">
        <f aca="false">J349*S349</f>
        <v>1771.18840481207</v>
      </c>
      <c r="H349" s="7" t="n">
        <f aca="false">I349*Parâmetros!$B$6/100*S349</f>
        <v>86.2319105552913</v>
      </c>
      <c r="I349" s="8" t="n">
        <v>20414</v>
      </c>
      <c r="J349" s="8" t="n">
        <v>4193</v>
      </c>
      <c r="K349" s="9" t="n">
        <f aca="false">J349/I349</f>
        <v>0.205398256098756</v>
      </c>
      <c r="L349" s="10" t="n">
        <v>0.222</v>
      </c>
      <c r="M349" s="6" t="str">
        <f aca="false">IF(K349&gt;L349,"sim","não")</f>
        <v>não</v>
      </c>
      <c r="N349" s="11" t="n">
        <v>0.18</v>
      </c>
      <c r="O349" s="8" t="n">
        <v>10464</v>
      </c>
      <c r="P349" s="8" t="n">
        <v>4249</v>
      </c>
      <c r="Q349" s="9" t="n">
        <f aca="false">O349/(O349+P349)</f>
        <v>0.711207775436689</v>
      </c>
      <c r="R349" s="10" t="n">
        <v>0.759</v>
      </c>
      <c r="S349" s="12" t="n">
        <f aca="false">2*Q349-1</f>
        <v>0.422415550873377</v>
      </c>
      <c r="T349" s="10" t="n">
        <v>0.083</v>
      </c>
      <c r="U349" s="6" t="s">
        <v>52</v>
      </c>
      <c r="V349" s="6" t="s">
        <v>53</v>
      </c>
      <c r="W349" s="6" t="s">
        <v>54</v>
      </c>
      <c r="X349" s="6" t="s">
        <v>879</v>
      </c>
      <c r="Y349" s="8" t="n">
        <v>24740</v>
      </c>
    </row>
    <row r="350" customFormat="false" ht="15" hidden="false" customHeight="false" outlineLevel="0" collapsed="false">
      <c r="A350" s="5" t="n">
        <f aca="false">RANK(G350,$G$2:$G$1311)</f>
        <v>349</v>
      </c>
      <c r="B350" s="6" t="str">
        <f aca="false">IF(G350&gt;=Parâmetros!$B$4,"A",IF(G350&gt;=Parâmetros!$B$5,"B","C"))</f>
        <v>B</v>
      </c>
      <c r="C350" s="6" t="s">
        <v>880</v>
      </c>
      <c r="D350" s="6" t="s">
        <v>86</v>
      </c>
      <c r="E350" s="6" t="s">
        <v>50</v>
      </c>
      <c r="F350" s="6" t="s">
        <v>336</v>
      </c>
      <c r="G350" s="7" t="n">
        <f aca="false">J350*S350</f>
        <v>1767.98812589413</v>
      </c>
      <c r="H350" s="7" t="n">
        <f aca="false">I350*Parâmetros!$B$6/100*S350</f>
        <v>89.3121616595136</v>
      </c>
      <c r="I350" s="8" t="n">
        <v>18787</v>
      </c>
      <c r="J350" s="8" t="n">
        <v>3719</v>
      </c>
      <c r="K350" s="9" t="n">
        <f aca="false">J350/I350</f>
        <v>0.19795603342737</v>
      </c>
      <c r="L350" s="10" t="n">
        <v>0.284</v>
      </c>
      <c r="M350" s="6" t="str">
        <f aca="false">IF(K350&gt;L350,"sim","não")</f>
        <v>não</v>
      </c>
      <c r="N350" s="11" t="n">
        <v>1.29</v>
      </c>
      <c r="O350" s="8" t="n">
        <v>10313</v>
      </c>
      <c r="P350" s="8" t="n">
        <v>3667</v>
      </c>
      <c r="Q350" s="9" t="n">
        <f aca="false">O350/(O350+P350)</f>
        <v>0.737696709585122</v>
      </c>
      <c r="R350" s="10" t="n">
        <v>0.798</v>
      </c>
      <c r="S350" s="12" t="n">
        <f aca="false">2*Q350-1</f>
        <v>0.475393419170243</v>
      </c>
      <c r="T350" s="10" t="n">
        <v>0.088</v>
      </c>
      <c r="U350" s="6" t="s">
        <v>301</v>
      </c>
      <c r="V350" s="6" t="s">
        <v>53</v>
      </c>
      <c r="W350" s="6" t="s">
        <v>54</v>
      </c>
      <c r="X350" s="6" t="s">
        <v>881</v>
      </c>
      <c r="Y350" s="8" t="n">
        <v>21886</v>
      </c>
    </row>
    <row r="351" customFormat="false" ht="15" hidden="false" customHeight="false" outlineLevel="0" collapsed="false">
      <c r="A351" s="5" t="n">
        <f aca="false">RANK(G351,$G$2:$G$1311)</f>
        <v>350</v>
      </c>
      <c r="B351" s="6" t="str">
        <f aca="false">IF(G351&gt;=Parâmetros!$B$4,"A",IF(G351&gt;=Parâmetros!$B$5,"B","C"))</f>
        <v>B</v>
      </c>
      <c r="C351" s="6" t="s">
        <v>882</v>
      </c>
      <c r="D351" s="6" t="s">
        <v>86</v>
      </c>
      <c r="E351" s="6" t="s">
        <v>50</v>
      </c>
      <c r="F351" s="6" t="s">
        <v>235</v>
      </c>
      <c r="G351" s="7" t="n">
        <f aca="false">J351*S351</f>
        <v>1766.58756599985</v>
      </c>
      <c r="H351" s="7" t="n">
        <f aca="false">I351*Parâmetros!$B$6/100*S351</f>
        <v>86.7975994645646</v>
      </c>
      <c r="I351" s="8" t="n">
        <v>18076</v>
      </c>
      <c r="J351" s="8" t="n">
        <v>3679</v>
      </c>
      <c r="K351" s="9" t="n">
        <f aca="false">J351/I351</f>
        <v>0.203529541934056</v>
      </c>
      <c r="L351" s="10" t="n">
        <v>0.287</v>
      </c>
      <c r="M351" s="6" t="str">
        <f aca="false">IF(K351&gt;L351,"sim","não")</f>
        <v>não</v>
      </c>
      <c r="N351" s="11" t="n">
        <v>-0.1</v>
      </c>
      <c r="O351" s="8" t="n">
        <v>9952</v>
      </c>
      <c r="P351" s="8" t="n">
        <v>3495</v>
      </c>
      <c r="Q351" s="9" t="n">
        <f aca="false">O351/(O351+P351)</f>
        <v>0.740090726556109</v>
      </c>
      <c r="R351" s="10" t="n">
        <v>0.797</v>
      </c>
      <c r="S351" s="12" t="n">
        <f aca="false">2*Q351-1</f>
        <v>0.480181453112218</v>
      </c>
      <c r="T351" s="10" t="n">
        <v>0.081</v>
      </c>
      <c r="U351" s="6" t="s">
        <v>83</v>
      </c>
      <c r="V351" s="6" t="s">
        <v>53</v>
      </c>
      <c r="W351" s="6" t="s">
        <v>54</v>
      </c>
      <c r="X351" s="6" t="s">
        <v>883</v>
      </c>
      <c r="Y351" s="8" t="n">
        <v>24048</v>
      </c>
    </row>
    <row r="352" customFormat="false" ht="15" hidden="false" customHeight="false" outlineLevel="0" collapsed="false">
      <c r="A352" s="5" t="n">
        <f aca="false">RANK(G352,$G$2:$G$1311)</f>
        <v>351</v>
      </c>
      <c r="B352" s="6" t="str">
        <f aca="false">IF(G352&gt;=Parâmetros!$B$4,"A",IF(G352&gt;=Parâmetros!$B$5,"B","C"))</f>
        <v>B</v>
      </c>
      <c r="C352" s="6" t="s">
        <v>884</v>
      </c>
      <c r="D352" s="6" t="s">
        <v>86</v>
      </c>
      <c r="E352" s="6" t="s">
        <v>50</v>
      </c>
      <c r="F352" s="6" t="s">
        <v>108</v>
      </c>
      <c r="G352" s="7" t="n">
        <f aca="false">J352*S352</f>
        <v>1766.4717916925</v>
      </c>
      <c r="H352" s="7" t="n">
        <f aca="false">I352*Parâmetros!$B$6/100*S352</f>
        <v>72.5481463112213</v>
      </c>
      <c r="I352" s="8" t="n">
        <v>11520</v>
      </c>
      <c r="J352" s="8" t="n">
        <v>2805</v>
      </c>
      <c r="K352" s="9" t="n">
        <f aca="false">J352/I352</f>
        <v>0.243489583333333</v>
      </c>
      <c r="L352" s="10" t="n">
        <v>0.317</v>
      </c>
      <c r="M352" s="6" t="str">
        <f aca="false">IF(K352&gt;L352,"sim","não")</f>
        <v>não</v>
      </c>
      <c r="N352" s="11" t="n">
        <v>1.32</v>
      </c>
      <c r="O352" s="8" t="n">
        <v>6572</v>
      </c>
      <c r="P352" s="8" t="n">
        <v>1493</v>
      </c>
      <c r="Q352" s="9" t="n">
        <f aca="false">O352/(O352+P352)</f>
        <v>0.814879107253565</v>
      </c>
      <c r="R352" s="10" t="n">
        <v>0.836</v>
      </c>
      <c r="S352" s="12" t="n">
        <f aca="false">2*Q352-1</f>
        <v>0.62975821450713</v>
      </c>
      <c r="T352" s="10" t="n">
        <v>0.097</v>
      </c>
      <c r="U352" s="6" t="s">
        <v>58</v>
      </c>
      <c r="V352" s="6" t="s">
        <v>59</v>
      </c>
      <c r="W352" s="6" t="s">
        <v>54</v>
      </c>
      <c r="X352" s="6" t="s">
        <v>885</v>
      </c>
      <c r="Y352" s="8" t="n">
        <v>12142</v>
      </c>
    </row>
    <row r="353" customFormat="false" ht="15" hidden="false" customHeight="false" outlineLevel="0" collapsed="false">
      <c r="A353" s="5" t="n">
        <f aca="false">RANK(G353,$G$2:$G$1311)</f>
        <v>352</v>
      </c>
      <c r="B353" s="6" t="str">
        <f aca="false">IF(G353&gt;=Parâmetros!$B$4,"A",IF(G353&gt;=Parâmetros!$B$5,"B","C"))</f>
        <v>B</v>
      </c>
      <c r="C353" s="6" t="s">
        <v>886</v>
      </c>
      <c r="D353" s="6" t="s">
        <v>351</v>
      </c>
      <c r="E353" s="6" t="s">
        <v>50</v>
      </c>
      <c r="F353" s="6" t="s">
        <v>505</v>
      </c>
      <c r="G353" s="7" t="n">
        <f aca="false">J353*S353</f>
        <v>1764.7849944009</v>
      </c>
      <c r="H353" s="7" t="n">
        <f aca="false">I353*Parâmetros!$B$6/100*S353</f>
        <v>69.8232306830907</v>
      </c>
      <c r="I353" s="8" t="n">
        <v>10453</v>
      </c>
      <c r="J353" s="8" t="n">
        <v>2642</v>
      </c>
      <c r="K353" s="9" t="n">
        <f aca="false">J353/I353</f>
        <v>0.252750406581843</v>
      </c>
      <c r="L353" s="10" t="n">
        <v>0.26</v>
      </c>
      <c r="M353" s="6" t="str">
        <f aca="false">IF(K353&gt;L353,"sim","não")</f>
        <v>não</v>
      </c>
      <c r="N353" s="11" t="n">
        <v>0.92</v>
      </c>
      <c r="O353" s="8" t="n">
        <v>5958</v>
      </c>
      <c r="P353" s="8" t="n">
        <v>1186</v>
      </c>
      <c r="Q353" s="9" t="n">
        <f aca="false">O353/(O353+P353)</f>
        <v>0.833986562150056</v>
      </c>
      <c r="R353" s="10" t="n">
        <v>0.829</v>
      </c>
      <c r="S353" s="12" t="n">
        <f aca="false">2*Q353-1</f>
        <v>0.667973124300112</v>
      </c>
      <c r="T353" s="10" t="n">
        <v>0.097</v>
      </c>
      <c r="U353" s="6" t="s">
        <v>83</v>
      </c>
      <c r="V353" s="6" t="s">
        <v>53</v>
      </c>
      <c r="W353" s="6" t="s">
        <v>54</v>
      </c>
      <c r="X353" s="6" t="s">
        <v>887</v>
      </c>
      <c r="Y353" s="8" t="n">
        <v>11092</v>
      </c>
    </row>
    <row r="354" customFormat="false" ht="15" hidden="false" customHeight="false" outlineLevel="0" collapsed="false">
      <c r="A354" s="5" t="n">
        <f aca="false">RANK(G354,$G$2:$G$1311)</f>
        <v>353</v>
      </c>
      <c r="B354" s="6" t="str">
        <f aca="false">IF(G354&gt;=Parâmetros!$B$4,"A",IF(G354&gt;=Parâmetros!$B$5,"B","C"))</f>
        <v>B</v>
      </c>
      <c r="C354" s="6" t="s">
        <v>888</v>
      </c>
      <c r="D354" s="6" t="s">
        <v>49</v>
      </c>
      <c r="E354" s="6" t="s">
        <v>50</v>
      </c>
      <c r="F354" s="6" t="s">
        <v>564</v>
      </c>
      <c r="G354" s="7" t="n">
        <f aca="false">J354*S354</f>
        <v>1764.61351083416</v>
      </c>
      <c r="H354" s="7" t="n">
        <f aca="false">I354*Parâmetros!$B$6/100*S354</f>
        <v>57.6076221498371</v>
      </c>
      <c r="I354" s="8" t="n">
        <v>11178</v>
      </c>
      <c r="J354" s="8" t="n">
        <v>3424</v>
      </c>
      <c r="K354" s="9" t="n">
        <f aca="false">J354/I354</f>
        <v>0.306315977813562</v>
      </c>
      <c r="L354" s="10" t="n">
        <v>0.331</v>
      </c>
      <c r="M354" s="6" t="str">
        <f aca="false">IF(K354&gt;L354,"sim","não")</f>
        <v>não</v>
      </c>
      <c r="N354" s="11" t="n">
        <v>0.62</v>
      </c>
      <c r="O354" s="8" t="n">
        <v>5350</v>
      </c>
      <c r="P354" s="8" t="n">
        <v>1711</v>
      </c>
      <c r="Q354" s="9" t="n">
        <f aca="false">O354/(O354+P354)</f>
        <v>0.757683047726951</v>
      </c>
      <c r="R354" s="10" t="n">
        <v>0.802</v>
      </c>
      <c r="S354" s="12" t="n">
        <f aca="false">2*Q354-1</f>
        <v>0.515366095453902</v>
      </c>
      <c r="T354" s="10" t="n">
        <v>0.132</v>
      </c>
      <c r="U354" s="6" t="s">
        <v>144</v>
      </c>
      <c r="V354" s="6" t="s">
        <v>72</v>
      </c>
      <c r="W354" s="6" t="s">
        <v>54</v>
      </c>
      <c r="X354" s="6" t="s">
        <v>889</v>
      </c>
      <c r="Y354" s="8" t="n">
        <v>10497</v>
      </c>
    </row>
    <row r="355" customFormat="false" ht="15" hidden="false" customHeight="false" outlineLevel="0" collapsed="false">
      <c r="A355" s="5" t="n">
        <f aca="false">RANK(G355,$G$2:$G$1311)</f>
        <v>354</v>
      </c>
      <c r="B355" s="6" t="str">
        <f aca="false">IF(G355&gt;=Parâmetros!$B$4,"A",IF(G355&gt;=Parâmetros!$B$5,"B","C"))</f>
        <v>B</v>
      </c>
      <c r="C355" s="6" t="s">
        <v>890</v>
      </c>
      <c r="D355" s="6" t="s">
        <v>445</v>
      </c>
      <c r="E355" s="6" t="s">
        <v>50</v>
      </c>
      <c r="F355" s="6" t="s">
        <v>891</v>
      </c>
      <c r="G355" s="7" t="n">
        <f aca="false">J355*S355</f>
        <v>1763.99018806214</v>
      </c>
      <c r="H355" s="7" t="n">
        <f aca="false">I355*Parâmetros!$B$6/100*S355</f>
        <v>106.44817194253</v>
      </c>
      <c r="I355" s="8" t="n">
        <v>22557</v>
      </c>
      <c r="J355" s="8" t="n">
        <v>3738</v>
      </c>
      <c r="K355" s="9" t="n">
        <f aca="false">J355/I355</f>
        <v>0.165713525734805</v>
      </c>
      <c r="L355" s="10" t="n">
        <v>0.158</v>
      </c>
      <c r="M355" s="6" t="str">
        <f aca="false">IF(K355&gt;L355,"sim","não")</f>
        <v>sim</v>
      </c>
      <c r="N355" s="11" t="n">
        <v>0.48</v>
      </c>
      <c r="O355" s="8" t="n">
        <v>12601</v>
      </c>
      <c r="P355" s="8" t="n">
        <v>4521</v>
      </c>
      <c r="Q355" s="9" t="n">
        <f aca="false">O355/(O355+P355)</f>
        <v>0.735953743721528</v>
      </c>
      <c r="R355" s="10" t="n">
        <v>0.758</v>
      </c>
      <c r="S355" s="12" t="n">
        <f aca="false">2*Q355-1</f>
        <v>0.471907487443056</v>
      </c>
      <c r="T355" s="10" t="n">
        <v>0.109</v>
      </c>
      <c r="U355" s="6" t="s">
        <v>83</v>
      </c>
      <c r="V355" s="6" t="s">
        <v>53</v>
      </c>
      <c r="W355" s="6" t="s">
        <v>54</v>
      </c>
      <c r="X355" s="6" t="s">
        <v>892</v>
      </c>
      <c r="Y355" s="8" t="n">
        <v>30661</v>
      </c>
    </row>
    <row r="356" customFormat="false" ht="15" hidden="false" customHeight="false" outlineLevel="0" collapsed="false">
      <c r="A356" s="5" t="n">
        <f aca="false">RANK(G356,$G$2:$G$1311)</f>
        <v>355</v>
      </c>
      <c r="B356" s="6" t="str">
        <f aca="false">IF(G356&gt;=Parâmetros!$B$4,"A",IF(G356&gt;=Parâmetros!$B$5,"B","C"))</f>
        <v>B</v>
      </c>
      <c r="C356" s="6" t="s">
        <v>893</v>
      </c>
      <c r="D356" s="6" t="s">
        <v>445</v>
      </c>
      <c r="E356" s="6" t="s">
        <v>50</v>
      </c>
      <c r="F356" s="6" t="s">
        <v>893</v>
      </c>
      <c r="G356" s="7" t="n">
        <f aca="false">J356*S356</f>
        <v>1759.76903940294</v>
      </c>
      <c r="H356" s="7" t="n">
        <f aca="false">I356*Parâmetros!$B$6/100*S356</f>
        <v>84.8718923039885</v>
      </c>
      <c r="I356" s="8" t="n">
        <v>17565</v>
      </c>
      <c r="J356" s="8" t="n">
        <v>3642</v>
      </c>
      <c r="K356" s="9" t="n">
        <f aca="false">J356/I356</f>
        <v>0.20734415029889</v>
      </c>
      <c r="L356" s="10" t="n">
        <v>0.216</v>
      </c>
      <c r="M356" s="6" t="str">
        <f aca="false">IF(K356&gt;L356,"sim","não")</f>
        <v>não</v>
      </c>
      <c r="N356" s="11" t="n">
        <v>0.05</v>
      </c>
      <c r="O356" s="8" t="n">
        <v>9241</v>
      </c>
      <c r="P356" s="8" t="n">
        <v>3220</v>
      </c>
      <c r="Q356" s="9" t="n">
        <f aca="false">O356/(O356+P356)</f>
        <v>0.74159377257042</v>
      </c>
      <c r="R356" s="10" t="n">
        <v>0.773</v>
      </c>
      <c r="S356" s="12" t="n">
        <f aca="false">2*Q356-1</f>
        <v>0.483187545140839</v>
      </c>
      <c r="T356" s="10" t="n">
        <v>0.114</v>
      </c>
      <c r="U356" s="6" t="s">
        <v>63</v>
      </c>
      <c r="V356" s="6" t="s">
        <v>59</v>
      </c>
      <c r="W356" s="6" t="s">
        <v>54</v>
      </c>
      <c r="X356" s="6" t="s">
        <v>894</v>
      </c>
      <c r="Y356" s="8" t="n">
        <v>23940</v>
      </c>
    </row>
    <row r="357" customFormat="false" ht="15" hidden="false" customHeight="false" outlineLevel="0" collapsed="false">
      <c r="A357" s="5" t="n">
        <f aca="false">RANK(G357,$G$2:$G$1311)</f>
        <v>356</v>
      </c>
      <c r="B357" s="6" t="str">
        <f aca="false">IF(G357&gt;=Parâmetros!$B$4,"A",IF(G357&gt;=Parâmetros!$B$5,"B","C"))</f>
        <v>B</v>
      </c>
      <c r="C357" s="6" t="s">
        <v>895</v>
      </c>
      <c r="D357" s="6" t="s">
        <v>223</v>
      </c>
      <c r="E357" s="6" t="s">
        <v>209</v>
      </c>
      <c r="F357" s="6" t="s">
        <v>523</v>
      </c>
      <c r="G357" s="7" t="n">
        <f aca="false">J357*S357</f>
        <v>1759.40647698105</v>
      </c>
      <c r="H357" s="7" t="n">
        <f aca="false">I357*Parâmetros!$B$6/100*S357</f>
        <v>119.227311998252</v>
      </c>
      <c r="I357" s="8" t="n">
        <v>22959</v>
      </c>
      <c r="J357" s="8" t="n">
        <v>3388</v>
      </c>
      <c r="K357" s="9" t="n">
        <f aca="false">J357/I357</f>
        <v>0.147567402761444</v>
      </c>
      <c r="L357" s="10" t="n">
        <v>0.168</v>
      </c>
      <c r="M357" s="6" t="str">
        <f aca="false">IF(K357&gt;L357,"sim","não")</f>
        <v>não</v>
      </c>
      <c r="N357" s="11" t="n">
        <v>3.34</v>
      </c>
      <c r="O357" s="8" t="n">
        <v>13910</v>
      </c>
      <c r="P357" s="8" t="n">
        <v>4401</v>
      </c>
      <c r="Q357" s="9" t="n">
        <f aca="false">O357/(O357+P357)</f>
        <v>0.759652667795314</v>
      </c>
      <c r="R357" s="10" t="n">
        <v>0.732</v>
      </c>
      <c r="S357" s="12" t="n">
        <f aca="false">2*Q357-1</f>
        <v>0.519305335590629</v>
      </c>
      <c r="T357" s="10" t="n">
        <v>0.055</v>
      </c>
      <c r="U357" s="6" t="s">
        <v>96</v>
      </c>
      <c r="V357" s="6" t="s">
        <v>72</v>
      </c>
      <c r="W357" s="6" t="s">
        <v>54</v>
      </c>
      <c r="X357" s="6" t="s">
        <v>896</v>
      </c>
      <c r="Y357" s="8" t="n">
        <v>29569</v>
      </c>
    </row>
    <row r="358" customFormat="false" ht="15" hidden="false" customHeight="false" outlineLevel="0" collapsed="false">
      <c r="A358" s="5" t="n">
        <f aca="false">RANK(G358,$G$2:$G$1311)</f>
        <v>357</v>
      </c>
      <c r="B358" s="6" t="str">
        <f aca="false">IF(G358&gt;=Parâmetros!$B$4,"A",IF(G358&gt;=Parâmetros!$B$5,"B","C"))</f>
        <v>B</v>
      </c>
      <c r="C358" s="6" t="s">
        <v>897</v>
      </c>
      <c r="D358" s="6" t="s">
        <v>223</v>
      </c>
      <c r="E358" s="6" t="s">
        <v>209</v>
      </c>
      <c r="F358" s="6" t="s">
        <v>224</v>
      </c>
      <c r="G358" s="7" t="n">
        <f aca="false">J358*S358</f>
        <v>1759.06070976513</v>
      </c>
      <c r="H358" s="7" t="n">
        <f aca="false">I358*Parâmetros!$B$6/100*S358</f>
        <v>101.113253949651</v>
      </c>
      <c r="I358" s="8" t="n">
        <v>27798</v>
      </c>
      <c r="J358" s="8" t="n">
        <v>4836</v>
      </c>
      <c r="K358" s="9" t="n">
        <f aca="false">J358/I358</f>
        <v>0.173969350312972</v>
      </c>
      <c r="L358" s="10" t="n">
        <v>0.173</v>
      </c>
      <c r="M358" s="6" t="str">
        <f aca="false">IF(K358&gt;L358,"sim","não")</f>
        <v>sim</v>
      </c>
      <c r="N358" s="11" t="n">
        <v>5.41</v>
      </c>
      <c r="O358" s="8" t="n">
        <v>14545</v>
      </c>
      <c r="P358" s="8" t="n">
        <v>6786</v>
      </c>
      <c r="Q358" s="9" t="n">
        <f aca="false">O358/(O358+P358)</f>
        <v>0.681871454690357</v>
      </c>
      <c r="R358" s="10" t="n">
        <v>0.688</v>
      </c>
      <c r="S358" s="12" t="n">
        <f aca="false">2*Q358-1</f>
        <v>0.363742909380713</v>
      </c>
      <c r="T358" s="10" t="n">
        <v>0.099</v>
      </c>
      <c r="U358" s="6" t="s">
        <v>96</v>
      </c>
      <c r="V358" s="6" t="s">
        <v>72</v>
      </c>
      <c r="W358" s="6" t="s">
        <v>54</v>
      </c>
      <c r="X358" s="6" t="s">
        <v>898</v>
      </c>
      <c r="Y358" s="8" t="n">
        <v>25971</v>
      </c>
    </row>
    <row r="359" customFormat="false" ht="15" hidden="false" customHeight="false" outlineLevel="0" collapsed="false">
      <c r="A359" s="5" t="n">
        <f aca="false">RANK(G359,$G$2:$G$1311)</f>
        <v>358</v>
      </c>
      <c r="B359" s="6" t="str">
        <f aca="false">IF(G359&gt;=Parâmetros!$B$4,"A",IF(G359&gt;=Parâmetros!$B$5,"B","C"))</f>
        <v>B</v>
      </c>
      <c r="C359" s="6" t="s">
        <v>899</v>
      </c>
      <c r="D359" s="6" t="s">
        <v>75</v>
      </c>
      <c r="E359" s="6" t="s">
        <v>50</v>
      </c>
      <c r="F359" s="6" t="s">
        <v>275</v>
      </c>
      <c r="G359" s="7" t="n">
        <f aca="false">J359*S359</f>
        <v>1757.01978604563</v>
      </c>
      <c r="H359" s="7" t="n">
        <f aca="false">I359*Parâmetros!$B$6/100*S359</f>
        <v>89.6265691564896</v>
      </c>
      <c r="I359" s="8" t="n">
        <v>14487</v>
      </c>
      <c r="J359" s="8" t="n">
        <v>2840</v>
      </c>
      <c r="K359" s="9" t="n">
        <f aca="false">J359/I359</f>
        <v>0.196037827017326</v>
      </c>
      <c r="L359" s="10" t="n">
        <v>0.266</v>
      </c>
      <c r="M359" s="6" t="str">
        <f aca="false">IF(K359&gt;L359,"sim","não")</f>
        <v>não</v>
      </c>
      <c r="N359" s="11" t="n">
        <v>-1.14</v>
      </c>
      <c r="O359" s="8" t="n">
        <v>8549</v>
      </c>
      <c r="P359" s="8" t="n">
        <v>2014</v>
      </c>
      <c r="Q359" s="9" t="n">
        <f aca="false">O359/(O359+P359)</f>
        <v>0.809334469374231</v>
      </c>
      <c r="R359" s="10" t="n">
        <v>0.851</v>
      </c>
      <c r="S359" s="12" t="n">
        <f aca="false">2*Q359-1</f>
        <v>0.618668938748462</v>
      </c>
      <c r="T359" s="10" t="n">
        <v>0.128</v>
      </c>
      <c r="U359" s="6" t="s">
        <v>77</v>
      </c>
      <c r="V359" s="6" t="s">
        <v>59</v>
      </c>
      <c r="W359" s="6" t="s">
        <v>54</v>
      </c>
      <c r="X359" s="6" t="s">
        <v>900</v>
      </c>
      <c r="Y359" s="8" t="n">
        <v>15274</v>
      </c>
    </row>
    <row r="360" customFormat="false" ht="15" hidden="false" customHeight="false" outlineLevel="0" collapsed="false">
      <c r="A360" s="5" t="n">
        <f aca="false">RANK(G360,$G$2:$G$1311)</f>
        <v>359</v>
      </c>
      <c r="B360" s="6" t="str">
        <f aca="false">IF(G360&gt;=Parâmetros!$B$4,"A",IF(G360&gt;=Parâmetros!$B$5,"B","C"))</f>
        <v>B</v>
      </c>
      <c r="C360" s="6" t="s">
        <v>901</v>
      </c>
      <c r="D360" s="6" t="s">
        <v>208</v>
      </c>
      <c r="E360" s="6" t="s">
        <v>209</v>
      </c>
      <c r="F360" s="6" t="s">
        <v>902</v>
      </c>
      <c r="G360" s="7" t="n">
        <f aca="false">J360*S360</f>
        <v>1755.5681218869</v>
      </c>
      <c r="H360" s="7" t="n">
        <f aca="false">I360*Parâmetros!$B$6/100*S360</f>
        <v>72.9346615880457</v>
      </c>
      <c r="I360" s="8" t="n">
        <v>14200</v>
      </c>
      <c r="J360" s="8" t="n">
        <v>3418</v>
      </c>
      <c r="K360" s="9" t="n">
        <f aca="false">J360/I360</f>
        <v>0.240704225352113</v>
      </c>
      <c r="L360" s="10" t="n">
        <v>0.259</v>
      </c>
      <c r="M360" s="6" t="str">
        <f aca="false">IF(K360&gt;L360,"sim","não")</f>
        <v>não</v>
      </c>
      <c r="N360" s="11" t="n">
        <v>4.09</v>
      </c>
      <c r="O360" s="8" t="n">
        <v>7749</v>
      </c>
      <c r="P360" s="8" t="n">
        <v>2490</v>
      </c>
      <c r="Q360" s="9" t="n">
        <f aca="false">O360/(O360+P360)</f>
        <v>0.756812188690302</v>
      </c>
      <c r="R360" s="10" t="n">
        <v>0.794</v>
      </c>
      <c r="S360" s="12" t="n">
        <f aca="false">2*Q360-1</f>
        <v>0.513624377380604</v>
      </c>
      <c r="T360" s="10" t="n">
        <v>0.066</v>
      </c>
      <c r="U360" s="6" t="s">
        <v>77</v>
      </c>
      <c r="V360" s="6" t="s">
        <v>59</v>
      </c>
      <c r="W360" s="6" t="s">
        <v>211</v>
      </c>
      <c r="X360" s="6" t="s">
        <v>903</v>
      </c>
      <c r="Y360" s="8" t="n">
        <v>23945</v>
      </c>
    </row>
    <row r="361" customFormat="false" ht="15" hidden="false" customHeight="false" outlineLevel="0" collapsed="false">
      <c r="A361" s="5" t="n">
        <f aca="false">RANK(G361,$G$2:$G$1311)</f>
        <v>360</v>
      </c>
      <c r="B361" s="6" t="str">
        <f aca="false">IF(G361&gt;=Parâmetros!$B$4,"A",IF(G361&gt;=Parâmetros!$B$5,"B","C"))</f>
        <v>B</v>
      </c>
      <c r="C361" s="6" t="s">
        <v>904</v>
      </c>
      <c r="D361" s="6" t="s">
        <v>75</v>
      </c>
      <c r="E361" s="6" t="s">
        <v>50</v>
      </c>
      <c r="F361" s="6" t="s">
        <v>905</v>
      </c>
      <c r="G361" s="7" t="n">
        <f aca="false">J361*S361</f>
        <v>1753.25458851391</v>
      </c>
      <c r="H361" s="7" t="n">
        <f aca="false">I361*Parâmetros!$B$6/100*S361</f>
        <v>105.655915926584</v>
      </c>
      <c r="I361" s="8" t="n">
        <v>33717</v>
      </c>
      <c r="J361" s="8" t="n">
        <v>5595</v>
      </c>
      <c r="K361" s="9" t="n">
        <f aca="false">J361/I361</f>
        <v>0.165940030251802</v>
      </c>
      <c r="L361" s="10" t="n">
        <v>0.163</v>
      </c>
      <c r="M361" s="6" t="str">
        <f aca="false">IF(K361&gt;L361,"sim","não")</f>
        <v>sim</v>
      </c>
      <c r="N361" s="11" t="n">
        <v>0.11</v>
      </c>
      <c r="O361" s="8" t="n">
        <v>16637</v>
      </c>
      <c r="P361" s="8" t="n">
        <v>8698</v>
      </c>
      <c r="Q361" s="9" t="n">
        <f aca="false">O361/(O361+P361)</f>
        <v>0.656680481547267</v>
      </c>
      <c r="R361" s="10" t="n">
        <v>0.699</v>
      </c>
      <c r="S361" s="12" t="n">
        <f aca="false">2*Q361-1</f>
        <v>0.313360963094533</v>
      </c>
      <c r="T361" s="10" t="n">
        <v>0.095</v>
      </c>
      <c r="U361" s="6" t="s">
        <v>68</v>
      </c>
      <c r="V361" s="6" t="s">
        <v>53</v>
      </c>
      <c r="W361" s="6" t="s">
        <v>54</v>
      </c>
      <c r="X361" s="6" t="s">
        <v>906</v>
      </c>
      <c r="Y361" s="8" t="n">
        <v>38980</v>
      </c>
    </row>
    <row r="362" customFormat="false" ht="15" hidden="false" customHeight="false" outlineLevel="0" collapsed="false">
      <c r="A362" s="5" t="n">
        <f aca="false">RANK(G362,$G$2:$G$1311)</f>
        <v>361</v>
      </c>
      <c r="B362" s="6" t="str">
        <f aca="false">IF(G362&gt;=Parâmetros!$B$4,"A",IF(G362&gt;=Parâmetros!$B$5,"B","C"))</f>
        <v>B</v>
      </c>
      <c r="C362" s="6" t="s">
        <v>907</v>
      </c>
      <c r="D362" s="6" t="s">
        <v>49</v>
      </c>
      <c r="E362" s="6" t="s">
        <v>50</v>
      </c>
      <c r="F362" s="6" t="s">
        <v>908</v>
      </c>
      <c r="G362" s="7" t="n">
        <f aca="false">J362*S362</f>
        <v>1746.54852923663</v>
      </c>
      <c r="H362" s="7" t="n">
        <f aca="false">I362*Parâmetros!$B$6/100*S362</f>
        <v>65.3388019530785</v>
      </c>
      <c r="I362" s="8" t="n">
        <v>25424</v>
      </c>
      <c r="J362" s="8" t="n">
        <v>6796</v>
      </c>
      <c r="K362" s="9" t="n">
        <f aca="false">J362/I362</f>
        <v>0.267306482064191</v>
      </c>
      <c r="L362" s="10" t="n">
        <v>0.27</v>
      </c>
      <c r="M362" s="6" t="str">
        <f aca="false">IF(K362&gt;L362,"sim","não")</f>
        <v>não</v>
      </c>
      <c r="N362" s="11" t="n">
        <v>-0.36</v>
      </c>
      <c r="O362" s="8" t="n">
        <v>10555</v>
      </c>
      <c r="P362" s="8" t="n">
        <v>6239</v>
      </c>
      <c r="Q362" s="9" t="n">
        <f aca="false">O362/(O362+P362)</f>
        <v>0.628498273192807</v>
      </c>
      <c r="R362" s="10" t="n">
        <v>0.655</v>
      </c>
      <c r="S362" s="12" t="n">
        <f aca="false">2*Q362-1</f>
        <v>0.256996546385614</v>
      </c>
      <c r="T362" s="10" t="n">
        <v>0.129</v>
      </c>
      <c r="U362" s="6" t="s">
        <v>144</v>
      </c>
      <c r="V362" s="6" t="s">
        <v>72</v>
      </c>
      <c r="W362" s="6" t="s">
        <v>54</v>
      </c>
      <c r="X362" s="6" t="s">
        <v>909</v>
      </c>
      <c r="Y362" s="8" t="n">
        <v>32683</v>
      </c>
    </row>
    <row r="363" customFormat="false" ht="15" hidden="false" customHeight="false" outlineLevel="0" collapsed="false">
      <c r="A363" s="5" t="n">
        <f aca="false">RANK(G363,$G$2:$G$1311)</f>
        <v>362</v>
      </c>
      <c r="B363" s="6" t="str">
        <f aca="false">IF(G363&gt;=Parâmetros!$B$4,"A",IF(G363&gt;=Parâmetros!$B$5,"B","C"))</f>
        <v>B</v>
      </c>
      <c r="C363" s="6" t="s">
        <v>910</v>
      </c>
      <c r="D363" s="6" t="s">
        <v>49</v>
      </c>
      <c r="E363" s="6" t="s">
        <v>50</v>
      </c>
      <c r="F363" s="6" t="s">
        <v>289</v>
      </c>
      <c r="G363" s="7" t="n">
        <f aca="false">J363*S363</f>
        <v>1741.24221233312</v>
      </c>
      <c r="H363" s="7" t="n">
        <f aca="false">I363*Parâmetros!$B$6/100*S363</f>
        <v>86.1393324856961</v>
      </c>
      <c r="I363" s="8" t="n">
        <v>15029</v>
      </c>
      <c r="J363" s="8" t="n">
        <v>3038</v>
      </c>
      <c r="K363" s="9" t="n">
        <f aca="false">J363/I363</f>
        <v>0.202142524452725</v>
      </c>
      <c r="L363" s="10" t="n">
        <v>0.191</v>
      </c>
      <c r="M363" s="6" t="str">
        <f aca="false">IF(K363&gt;L363,"sim","não")</f>
        <v>sim</v>
      </c>
      <c r="N363" s="11" t="n">
        <v>0.62</v>
      </c>
      <c r="O363" s="8" t="n">
        <v>8661</v>
      </c>
      <c r="P363" s="8" t="n">
        <v>2350</v>
      </c>
      <c r="Q363" s="9" t="n">
        <f aca="false">O363/(O363+P363)</f>
        <v>0.786577059304332</v>
      </c>
      <c r="R363" s="10" t="n">
        <v>0.826</v>
      </c>
      <c r="S363" s="12" t="n">
        <f aca="false">2*Q363-1</f>
        <v>0.573154118608664</v>
      </c>
      <c r="T363" s="10" t="n">
        <v>0.115</v>
      </c>
      <c r="U363" s="6" t="s">
        <v>71</v>
      </c>
      <c r="V363" s="6" t="s">
        <v>72</v>
      </c>
      <c r="W363" s="6" t="s">
        <v>54</v>
      </c>
      <c r="X363" s="6" t="s">
        <v>911</v>
      </c>
      <c r="Y363" s="8" t="n">
        <v>13709</v>
      </c>
    </row>
    <row r="364" customFormat="false" ht="15" hidden="false" customHeight="false" outlineLevel="0" collapsed="false">
      <c r="A364" s="5" t="n">
        <f aca="false">RANK(G364,$G$2:$G$1311)</f>
        <v>363</v>
      </c>
      <c r="B364" s="6" t="str">
        <f aca="false">IF(G364&gt;=Parâmetros!$B$4,"A",IF(G364&gt;=Parâmetros!$B$5,"B","C"))</f>
        <v>B</v>
      </c>
      <c r="C364" s="6" t="s">
        <v>912</v>
      </c>
      <c r="D364" s="6" t="s">
        <v>75</v>
      </c>
      <c r="E364" s="6" t="s">
        <v>50</v>
      </c>
      <c r="F364" s="6" t="s">
        <v>154</v>
      </c>
      <c r="G364" s="7" t="n">
        <f aca="false">J364*S364</f>
        <v>1740.62727443256</v>
      </c>
      <c r="H364" s="7" t="n">
        <f aca="false">I364*Parâmetros!$B$6/100*S364</f>
        <v>100.012312886888</v>
      </c>
      <c r="I364" s="8" t="n">
        <v>13899</v>
      </c>
      <c r="J364" s="8" t="n">
        <v>2419</v>
      </c>
      <c r="K364" s="9" t="n">
        <f aca="false">J364/I364</f>
        <v>0.174041297935103</v>
      </c>
      <c r="L364" s="10" t="n">
        <v>0.174</v>
      </c>
      <c r="M364" s="6" t="str">
        <f aca="false">IF(K364&gt;L364,"sim","não")</f>
        <v>sim</v>
      </c>
      <c r="N364" s="11" t="n">
        <v>-1.01</v>
      </c>
      <c r="O364" s="8" t="n">
        <v>9167</v>
      </c>
      <c r="P364" s="8" t="n">
        <v>1495</v>
      </c>
      <c r="Q364" s="9" t="n">
        <f aca="false">O364/(O364+P364)</f>
        <v>0.859782404802101</v>
      </c>
      <c r="R364" s="10" t="n">
        <v>0.898</v>
      </c>
      <c r="S364" s="12" t="n">
        <f aca="false">2*Q364-1</f>
        <v>0.719564809604202</v>
      </c>
      <c r="T364" s="10" t="n">
        <v>0.111</v>
      </c>
      <c r="U364" s="6" t="s">
        <v>77</v>
      </c>
      <c r="V364" s="6" t="s">
        <v>59</v>
      </c>
      <c r="W364" s="6" t="s">
        <v>54</v>
      </c>
      <c r="X364" s="6" t="s">
        <v>913</v>
      </c>
      <c r="Y364" s="8" t="n">
        <v>16954</v>
      </c>
    </row>
    <row r="365" customFormat="false" ht="15" hidden="false" customHeight="false" outlineLevel="0" collapsed="false">
      <c r="A365" s="5" t="n">
        <f aca="false">RANK(G365,$G$2:$G$1311)</f>
        <v>364</v>
      </c>
      <c r="B365" s="6" t="str">
        <f aca="false">IF(G365&gt;=Parâmetros!$B$4,"A",IF(G365&gt;=Parâmetros!$B$5,"B","C"))</f>
        <v>B</v>
      </c>
      <c r="C365" s="6" t="s">
        <v>914</v>
      </c>
      <c r="D365" s="6" t="s">
        <v>223</v>
      </c>
      <c r="E365" s="6" t="s">
        <v>209</v>
      </c>
      <c r="F365" s="6" t="s">
        <v>316</v>
      </c>
      <c r="G365" s="7" t="n">
        <f aca="false">J365*S365</f>
        <v>1733.76868327402</v>
      </c>
      <c r="H365" s="7" t="n">
        <f aca="false">I365*Parâmetros!$B$6/100*S365</f>
        <v>94.7302491103203</v>
      </c>
      <c r="I365" s="8" t="n">
        <v>20320</v>
      </c>
      <c r="J365" s="8" t="n">
        <v>3719</v>
      </c>
      <c r="K365" s="9" t="n">
        <f aca="false">J365/I365</f>
        <v>0.183021653543307</v>
      </c>
      <c r="L365" s="10" t="n">
        <v>0.214</v>
      </c>
      <c r="M365" s="6" t="str">
        <f aca="false">IF(K365&gt;L365,"sim","não")</f>
        <v>não</v>
      </c>
      <c r="N365" s="11" t="n">
        <v>2.84</v>
      </c>
      <c r="O365" s="8" t="n">
        <v>11124</v>
      </c>
      <c r="P365" s="8" t="n">
        <v>4050</v>
      </c>
      <c r="Q365" s="9" t="n">
        <f aca="false">O365/(O365+P365)</f>
        <v>0.733096085409253</v>
      </c>
      <c r="R365" s="10" t="n">
        <v>0.714</v>
      </c>
      <c r="S365" s="12" t="n">
        <f aca="false">2*Q365-1</f>
        <v>0.466192170818505</v>
      </c>
      <c r="T365" s="10" t="n">
        <v>0.076</v>
      </c>
      <c r="U365" s="6" t="s">
        <v>96</v>
      </c>
      <c r="V365" s="6" t="s">
        <v>72</v>
      </c>
      <c r="W365" s="6" t="s">
        <v>54</v>
      </c>
      <c r="X365" s="6" t="s">
        <v>915</v>
      </c>
      <c r="Y365" s="8" t="n">
        <v>24129</v>
      </c>
    </row>
    <row r="366" customFormat="false" ht="15" hidden="false" customHeight="false" outlineLevel="0" collapsed="false">
      <c r="A366" s="5" t="n">
        <f aca="false">RANK(G366,$G$2:$G$1311)</f>
        <v>365</v>
      </c>
      <c r="B366" s="6" t="str">
        <f aca="false">IF(G366&gt;=Parâmetros!$B$4,"A",IF(G366&gt;=Parâmetros!$B$5,"B","C"))</f>
        <v>B</v>
      </c>
      <c r="C366" s="6" t="s">
        <v>916</v>
      </c>
      <c r="D366" s="6" t="s">
        <v>86</v>
      </c>
      <c r="E366" s="6" t="s">
        <v>50</v>
      </c>
      <c r="F366" s="6" t="s">
        <v>161</v>
      </c>
      <c r="G366" s="7" t="n">
        <f aca="false">J366*S366</f>
        <v>1730.97035040431</v>
      </c>
      <c r="H366" s="7" t="n">
        <f aca="false">I366*Parâmetros!$B$6/100*S366</f>
        <v>82.3488814016173</v>
      </c>
      <c r="I366" s="8" t="n">
        <v>14177</v>
      </c>
      <c r="J366" s="8" t="n">
        <v>2980</v>
      </c>
      <c r="K366" s="9" t="n">
        <f aca="false">J366/I366</f>
        <v>0.210199619101361</v>
      </c>
      <c r="L366" s="10" t="n">
        <v>0.289</v>
      </c>
      <c r="M366" s="6" t="str">
        <f aca="false">IF(K366&gt;L366,"sim","não")</f>
        <v>não</v>
      </c>
      <c r="N366" s="11" t="n">
        <v>1.4</v>
      </c>
      <c r="O366" s="8" t="n">
        <v>8211</v>
      </c>
      <c r="P366" s="8" t="n">
        <v>2177</v>
      </c>
      <c r="Q366" s="9" t="n">
        <f aca="false">O366/(O366+P366)</f>
        <v>0.790431266846361</v>
      </c>
      <c r="R366" s="10" t="n">
        <v>0.834</v>
      </c>
      <c r="S366" s="12" t="n">
        <f aca="false">2*Q366-1</f>
        <v>0.580862533692722</v>
      </c>
      <c r="T366" s="10" t="n">
        <v>0.084</v>
      </c>
      <c r="U366" s="6" t="s">
        <v>96</v>
      </c>
      <c r="V366" s="6" t="s">
        <v>72</v>
      </c>
      <c r="W366" s="6" t="s">
        <v>54</v>
      </c>
      <c r="X366" s="6" t="s">
        <v>917</v>
      </c>
      <c r="Y366" s="8" t="n">
        <v>24303</v>
      </c>
    </row>
    <row r="367" customFormat="false" ht="15" hidden="false" customHeight="false" outlineLevel="0" collapsed="false">
      <c r="A367" s="5" t="n">
        <f aca="false">RANK(G367,$G$2:$G$1311)</f>
        <v>366</v>
      </c>
      <c r="B367" s="6" t="str">
        <f aca="false">IF(G367&gt;=Parâmetros!$B$4,"A",IF(G367&gt;=Parâmetros!$B$5,"B","C"))</f>
        <v>B</v>
      </c>
      <c r="C367" s="6" t="s">
        <v>918</v>
      </c>
      <c r="D367" s="6" t="s">
        <v>208</v>
      </c>
      <c r="E367" s="6" t="s">
        <v>209</v>
      </c>
      <c r="F367" s="6" t="s">
        <v>918</v>
      </c>
      <c r="G367" s="7" t="n">
        <f aca="false">J367*S367</f>
        <v>1723.67769126366</v>
      </c>
      <c r="H367" s="7" t="n">
        <f aca="false">I367*Parâmetros!$B$6/100*S367</f>
        <v>54.3420087149082</v>
      </c>
      <c r="I367" s="8" t="n">
        <v>22838</v>
      </c>
      <c r="J367" s="8" t="n">
        <v>7244</v>
      </c>
      <c r="K367" s="9" t="n">
        <f aca="false">J367/I367</f>
        <v>0.317190647167002</v>
      </c>
      <c r="L367" s="10" t="n">
        <v>0.276</v>
      </c>
      <c r="M367" s="6" t="str">
        <f aca="false">IF(K367&gt;L367,"sim","não")</f>
        <v>sim</v>
      </c>
      <c r="N367" s="11" t="n">
        <v>-3.08</v>
      </c>
      <c r="O367" s="8" t="n">
        <v>8665</v>
      </c>
      <c r="P367" s="8" t="n">
        <v>5334</v>
      </c>
      <c r="Q367" s="9" t="n">
        <f aca="false">O367/(O367+P367)</f>
        <v>0.618972783770269</v>
      </c>
      <c r="R367" s="10" t="n">
        <v>0.741</v>
      </c>
      <c r="S367" s="12" t="n">
        <f aca="false">2*Q367-1</f>
        <v>0.237945567540539</v>
      </c>
      <c r="T367" s="10" t="n">
        <v>0.068</v>
      </c>
      <c r="U367" s="6" t="s">
        <v>96</v>
      </c>
      <c r="V367" s="6" t="s">
        <v>72</v>
      </c>
      <c r="W367" s="6" t="s">
        <v>211</v>
      </c>
      <c r="X367" s="6" t="s">
        <v>919</v>
      </c>
      <c r="Y367" s="8" t="n">
        <v>33170</v>
      </c>
    </row>
    <row r="368" customFormat="false" ht="15" hidden="false" customHeight="false" outlineLevel="0" collapsed="false">
      <c r="A368" s="5" t="n">
        <f aca="false">RANK(G368,$G$2:$G$1311)</f>
        <v>367</v>
      </c>
      <c r="B368" s="6" t="str">
        <f aca="false">IF(G368&gt;=Parâmetros!$B$4,"A",IF(G368&gt;=Parâmetros!$B$5,"B","C"))</f>
        <v>B</v>
      </c>
      <c r="C368" s="6" t="s">
        <v>920</v>
      </c>
      <c r="D368" s="6" t="s">
        <v>66</v>
      </c>
      <c r="E368" s="6" t="s">
        <v>50</v>
      </c>
      <c r="F368" s="6" t="s">
        <v>99</v>
      </c>
      <c r="G368" s="7" t="n">
        <f aca="false">J368*S368</f>
        <v>1717.71565113501</v>
      </c>
      <c r="H368" s="7" t="n">
        <f aca="false">I368*Parâmetros!$B$6/100*S368</f>
        <v>71.6174671445639</v>
      </c>
      <c r="I368" s="8" t="n">
        <v>11941</v>
      </c>
      <c r="J368" s="8" t="n">
        <v>2864</v>
      </c>
      <c r="K368" s="9" t="n">
        <f aca="false">J368/I368</f>
        <v>0.239845909052843</v>
      </c>
      <c r="L368" s="10" t="n">
        <v>0.226</v>
      </c>
      <c r="M368" s="6" t="str">
        <f aca="false">IF(K368&gt;L368,"sim","não")</f>
        <v>sim</v>
      </c>
      <c r="N368" s="11" t="n">
        <v>-0.5</v>
      </c>
      <c r="O368" s="8" t="n">
        <v>6695</v>
      </c>
      <c r="P368" s="8" t="n">
        <v>1675</v>
      </c>
      <c r="Q368" s="9" t="n">
        <f aca="false">O368/(O368+P368)</f>
        <v>0.799880525686977</v>
      </c>
      <c r="R368" s="10" t="n">
        <v>0.816</v>
      </c>
      <c r="S368" s="12" t="n">
        <f aca="false">2*Q368-1</f>
        <v>0.599761051373955</v>
      </c>
      <c r="T368" s="10" t="n">
        <v>0.106</v>
      </c>
      <c r="U368" s="6" t="s">
        <v>63</v>
      </c>
      <c r="V368" s="6" t="s">
        <v>59</v>
      </c>
      <c r="W368" s="6" t="s">
        <v>54</v>
      </c>
      <c r="X368" s="6" t="s">
        <v>921</v>
      </c>
      <c r="Y368" s="8" t="n">
        <v>14166</v>
      </c>
    </row>
    <row r="369" customFormat="false" ht="15" hidden="false" customHeight="false" outlineLevel="0" collapsed="false">
      <c r="A369" s="5" t="n">
        <f aca="false">RANK(G369,$G$2:$G$1311)</f>
        <v>368</v>
      </c>
      <c r="B369" s="6" t="str">
        <f aca="false">IF(G369&gt;=Parâmetros!$B$4,"A",IF(G369&gt;=Parâmetros!$B$5,"B","C"))</f>
        <v>B</v>
      </c>
      <c r="C369" s="6" t="s">
        <v>922</v>
      </c>
      <c r="D369" s="6" t="s">
        <v>407</v>
      </c>
      <c r="E369" s="6" t="s">
        <v>50</v>
      </c>
      <c r="F369" s="6" t="s">
        <v>660</v>
      </c>
      <c r="G369" s="7" t="n">
        <f aca="false">J369*S369</f>
        <v>1714.60057170745</v>
      </c>
      <c r="H369" s="7" t="n">
        <f aca="false">I369*Parâmetros!$B$6/100*S369</f>
        <v>102.594952241512</v>
      </c>
      <c r="I369" s="8" t="n">
        <v>18980</v>
      </c>
      <c r="J369" s="8" t="n">
        <v>3172</v>
      </c>
      <c r="K369" s="9" t="n">
        <f aca="false">J369/I369</f>
        <v>0.167123287671233</v>
      </c>
      <c r="L369" s="10" t="n">
        <v>0.185</v>
      </c>
      <c r="M369" s="6" t="str">
        <f aca="false">IF(K369&gt;L369,"sim","não")</f>
        <v>não</v>
      </c>
      <c r="N369" s="11" t="n">
        <v>-0.11</v>
      </c>
      <c r="O369" s="8" t="n">
        <v>11048</v>
      </c>
      <c r="P369" s="8" t="n">
        <v>3295</v>
      </c>
      <c r="Q369" s="9" t="n">
        <f aca="false">O369/(O369+P369)</f>
        <v>0.770271212438123</v>
      </c>
      <c r="R369" s="10" t="n">
        <v>0.791</v>
      </c>
      <c r="S369" s="12" t="n">
        <f aca="false">2*Q369-1</f>
        <v>0.540542424876246</v>
      </c>
      <c r="T369" s="10" t="n">
        <v>0.117</v>
      </c>
      <c r="U369" s="6" t="s">
        <v>102</v>
      </c>
      <c r="V369" s="6" t="s">
        <v>72</v>
      </c>
      <c r="W369" s="6" t="s">
        <v>211</v>
      </c>
      <c r="X369" s="6" t="s">
        <v>923</v>
      </c>
      <c r="Y369" s="8" t="n">
        <v>19727</v>
      </c>
    </row>
    <row r="370" customFormat="false" ht="15" hidden="false" customHeight="false" outlineLevel="0" collapsed="false">
      <c r="A370" s="5" t="n">
        <f aca="false">RANK(G370,$G$2:$G$1311)</f>
        <v>369</v>
      </c>
      <c r="B370" s="6" t="str">
        <f aca="false">IF(G370&gt;=Parâmetros!$B$4,"A",IF(G370&gt;=Parâmetros!$B$5,"B","C"))</f>
        <v>B</v>
      </c>
      <c r="C370" s="6" t="s">
        <v>924</v>
      </c>
      <c r="D370" s="6" t="s">
        <v>445</v>
      </c>
      <c r="E370" s="6" t="s">
        <v>50</v>
      </c>
      <c r="F370" s="6" t="s">
        <v>825</v>
      </c>
      <c r="G370" s="7" t="n">
        <f aca="false">J370*S370</f>
        <v>1712.15</v>
      </c>
      <c r="H370" s="7" t="n">
        <f aca="false">I370*Parâmetros!$B$6/100*S370</f>
        <v>87.4634784810127</v>
      </c>
      <c r="I370" s="8" t="n">
        <v>22196</v>
      </c>
      <c r="J370" s="8" t="n">
        <v>4345</v>
      </c>
      <c r="K370" s="9" t="n">
        <f aca="false">J370/I370</f>
        <v>0.195755992070643</v>
      </c>
      <c r="L370" s="10" t="n">
        <v>0.209</v>
      </c>
      <c r="M370" s="6" t="str">
        <f aca="false">IF(K370&gt;L370,"sim","não")</f>
        <v>não</v>
      </c>
      <c r="N370" s="11" t="n">
        <v>-1.4</v>
      </c>
      <c r="O370" s="8" t="n">
        <v>11013</v>
      </c>
      <c r="P370" s="8" t="n">
        <v>4787</v>
      </c>
      <c r="Q370" s="9" t="n">
        <f aca="false">O370/(O370+P370)</f>
        <v>0.697025316455696</v>
      </c>
      <c r="R370" s="10" t="n">
        <v>0.729</v>
      </c>
      <c r="S370" s="12" t="n">
        <f aca="false">2*Q370-1</f>
        <v>0.394050632911392</v>
      </c>
      <c r="T370" s="10" t="n">
        <v>0.125</v>
      </c>
      <c r="U370" s="6" t="s">
        <v>83</v>
      </c>
      <c r="V370" s="6" t="s">
        <v>53</v>
      </c>
      <c r="W370" s="6" t="s">
        <v>54</v>
      </c>
      <c r="X370" s="6" t="s">
        <v>925</v>
      </c>
      <c r="Y370" s="8" t="n">
        <v>26774</v>
      </c>
    </row>
    <row r="371" customFormat="false" ht="15" hidden="false" customHeight="false" outlineLevel="0" collapsed="false">
      <c r="A371" s="5" t="n">
        <f aca="false">RANK(G371,$G$2:$G$1311)</f>
        <v>370</v>
      </c>
      <c r="B371" s="6" t="str">
        <f aca="false">IF(G371&gt;=Parâmetros!$B$4,"A",IF(G371&gt;=Parâmetros!$B$5,"B","C"))</f>
        <v>B</v>
      </c>
      <c r="C371" s="6" t="s">
        <v>926</v>
      </c>
      <c r="D371" s="6" t="s">
        <v>75</v>
      </c>
      <c r="E371" s="6" t="s">
        <v>50</v>
      </c>
      <c r="F371" s="6" t="s">
        <v>154</v>
      </c>
      <c r="G371" s="7" t="n">
        <f aca="false">J371*S371</f>
        <v>1710.77644519069</v>
      </c>
      <c r="H371" s="7" t="n">
        <f aca="false">I371*Parâmetros!$B$6/100*S371</f>
        <v>81.5810026385224</v>
      </c>
      <c r="I371" s="8" t="n">
        <v>11440</v>
      </c>
      <c r="J371" s="8" t="n">
        <v>2399</v>
      </c>
      <c r="K371" s="9" t="n">
        <f aca="false">J371/I371</f>
        <v>0.209702797202797</v>
      </c>
      <c r="L371" s="10" t="n">
        <v>0.262</v>
      </c>
      <c r="M371" s="6" t="str">
        <f aca="false">IF(K371&gt;L371,"sim","não")</f>
        <v>não</v>
      </c>
      <c r="N371" s="11" t="n">
        <v>0.1</v>
      </c>
      <c r="O371" s="8" t="n">
        <v>7142</v>
      </c>
      <c r="P371" s="8" t="n">
        <v>1196</v>
      </c>
      <c r="Q371" s="9" t="n">
        <f aca="false">O371/(O371+P371)</f>
        <v>0.856560326217318</v>
      </c>
      <c r="R371" s="10" t="n">
        <v>0.885</v>
      </c>
      <c r="S371" s="12" t="n">
        <f aca="false">2*Q371-1</f>
        <v>0.713120652434637</v>
      </c>
      <c r="T371" s="10" t="n">
        <v>0.132</v>
      </c>
      <c r="U371" s="6" t="s">
        <v>77</v>
      </c>
      <c r="V371" s="6" t="s">
        <v>59</v>
      </c>
      <c r="W371" s="6" t="s">
        <v>54</v>
      </c>
      <c r="X371" s="6" t="s">
        <v>927</v>
      </c>
      <c r="Y371" s="8" t="n">
        <v>14076</v>
      </c>
    </row>
    <row r="372" customFormat="false" ht="15" hidden="false" customHeight="false" outlineLevel="0" collapsed="false">
      <c r="A372" s="5" t="n">
        <f aca="false">RANK(G372,$G$2:$G$1311)</f>
        <v>371</v>
      </c>
      <c r="B372" s="6" t="str">
        <f aca="false">IF(G372&gt;=Parâmetros!$B$4,"A",IF(G372&gt;=Parâmetros!$B$5,"B","C"))</f>
        <v>B</v>
      </c>
      <c r="C372" s="6" t="s">
        <v>928</v>
      </c>
      <c r="D372" s="6" t="s">
        <v>49</v>
      </c>
      <c r="E372" s="6" t="s">
        <v>50</v>
      </c>
      <c r="F372" s="6" t="s">
        <v>132</v>
      </c>
      <c r="G372" s="7" t="n">
        <f aca="false">J372*S372</f>
        <v>1707.34755134281</v>
      </c>
      <c r="H372" s="7" t="n">
        <f aca="false">I372*Parâmetros!$B$6/100*S372</f>
        <v>72.7677725118484</v>
      </c>
      <c r="I372" s="8" t="n">
        <v>10800</v>
      </c>
      <c r="J372" s="8" t="n">
        <v>2534</v>
      </c>
      <c r="K372" s="9" t="n">
        <f aca="false">J372/I372</f>
        <v>0.23462962962963</v>
      </c>
      <c r="L372" s="10" t="n">
        <v>0.207</v>
      </c>
      <c r="M372" s="6" t="str">
        <f aca="false">IF(K372&gt;L372,"sim","não")</f>
        <v>sim</v>
      </c>
      <c r="N372" s="11" t="n">
        <v>-0.99</v>
      </c>
      <c r="O372" s="8" t="n">
        <v>6357</v>
      </c>
      <c r="P372" s="8" t="n">
        <v>1239</v>
      </c>
      <c r="Q372" s="9" t="n">
        <f aca="false">O372/(O372+P372)</f>
        <v>0.836887835703002</v>
      </c>
      <c r="R372" s="10" t="n">
        <v>0.802</v>
      </c>
      <c r="S372" s="12" t="n">
        <f aca="false">2*Q372-1</f>
        <v>0.673775671406003</v>
      </c>
      <c r="T372" s="10" t="n">
        <v>0.068</v>
      </c>
      <c r="U372" s="6" t="s">
        <v>83</v>
      </c>
      <c r="V372" s="6" t="s">
        <v>53</v>
      </c>
      <c r="W372" s="6" t="s">
        <v>54</v>
      </c>
      <c r="X372" s="6" t="s">
        <v>929</v>
      </c>
      <c r="Y372" s="8" t="n">
        <v>11557</v>
      </c>
    </row>
    <row r="373" customFormat="false" ht="15" hidden="false" customHeight="false" outlineLevel="0" collapsed="false">
      <c r="A373" s="5" t="n">
        <f aca="false">RANK(G373,$G$2:$G$1311)</f>
        <v>372</v>
      </c>
      <c r="B373" s="6" t="str">
        <f aca="false">IF(G373&gt;=Parâmetros!$B$4,"A",IF(G373&gt;=Parâmetros!$B$5,"B","C"))</f>
        <v>B</v>
      </c>
      <c r="C373" s="6" t="s">
        <v>930</v>
      </c>
      <c r="D373" s="6" t="s">
        <v>123</v>
      </c>
      <c r="E373" s="6" t="s">
        <v>50</v>
      </c>
      <c r="F373" s="6" t="s">
        <v>930</v>
      </c>
      <c r="G373" s="7" t="n">
        <f aca="false">J373*S373</f>
        <v>1706.65515695067</v>
      </c>
      <c r="H373" s="7" t="n">
        <f aca="false">I373*Parâmetros!$B$6/100*S373</f>
        <v>99.2375889387145</v>
      </c>
      <c r="I373" s="8" t="n">
        <v>17671</v>
      </c>
      <c r="J373" s="8" t="n">
        <v>3039</v>
      </c>
      <c r="K373" s="9" t="n">
        <f aca="false">J373/I373</f>
        <v>0.171976684964065</v>
      </c>
      <c r="L373" s="10" t="n">
        <v>0.17</v>
      </c>
      <c r="M373" s="6" t="str">
        <f aca="false">IF(K373&gt;L373,"sim","não")</f>
        <v>sim</v>
      </c>
      <c r="N373" s="11" t="n">
        <v>0.05</v>
      </c>
      <c r="O373" s="8" t="n">
        <v>10447</v>
      </c>
      <c r="P373" s="8" t="n">
        <v>2933</v>
      </c>
      <c r="Q373" s="9" t="n">
        <f aca="false">O373/(O373+P373)</f>
        <v>0.780792227204783</v>
      </c>
      <c r="R373" s="10" t="n">
        <v>0.794</v>
      </c>
      <c r="S373" s="12" t="n">
        <f aca="false">2*Q373-1</f>
        <v>0.561584454409567</v>
      </c>
      <c r="T373" s="10" t="n">
        <v>0.12</v>
      </c>
      <c r="U373" s="6" t="s">
        <v>52</v>
      </c>
      <c r="V373" s="6" t="s">
        <v>53</v>
      </c>
      <c r="W373" s="6" t="s">
        <v>54</v>
      </c>
      <c r="X373" s="6" t="s">
        <v>931</v>
      </c>
      <c r="Y373" s="8" t="n">
        <v>22279</v>
      </c>
    </row>
    <row r="374" customFormat="false" ht="15" hidden="false" customHeight="false" outlineLevel="0" collapsed="false">
      <c r="A374" s="5" t="n">
        <f aca="false">RANK(G374,$G$2:$G$1311)</f>
        <v>373</v>
      </c>
      <c r="B374" s="6" t="str">
        <f aca="false">IF(G374&gt;=Parâmetros!$B$4,"A",IF(G374&gt;=Parâmetros!$B$5,"B","C"))</f>
        <v>B</v>
      </c>
      <c r="C374" s="6" t="s">
        <v>932</v>
      </c>
      <c r="D374" s="6" t="s">
        <v>351</v>
      </c>
      <c r="E374" s="6" t="s">
        <v>50</v>
      </c>
      <c r="F374" s="6" t="s">
        <v>845</v>
      </c>
      <c r="G374" s="7" t="n">
        <f aca="false">J374*S374</f>
        <v>1701.61966884094</v>
      </c>
      <c r="H374" s="7" t="n">
        <f aca="false">I374*Parâmetros!$B$6/100*S374</f>
        <v>89.4162167586553</v>
      </c>
      <c r="I374" s="8" t="n">
        <v>22028</v>
      </c>
      <c r="J374" s="8" t="n">
        <v>4192</v>
      </c>
      <c r="K374" s="9" t="n">
        <f aca="false">J374/I374</f>
        <v>0.190303250408571</v>
      </c>
      <c r="L374" s="10" t="n">
        <v>0.212</v>
      </c>
      <c r="M374" s="6" t="str">
        <f aca="false">IF(K374&gt;L374,"sim","não")</f>
        <v>não</v>
      </c>
      <c r="N374" s="11" t="n">
        <v>0.1</v>
      </c>
      <c r="O374" s="8" t="n">
        <v>11208</v>
      </c>
      <c r="P374" s="8" t="n">
        <v>4736</v>
      </c>
      <c r="Q374" s="9" t="n">
        <f aca="false">O374/(O374+P374)</f>
        <v>0.702960361264426</v>
      </c>
      <c r="R374" s="10" t="n">
        <v>0.718</v>
      </c>
      <c r="S374" s="12" t="n">
        <f aca="false">2*Q374-1</f>
        <v>0.405920722528851</v>
      </c>
      <c r="T374" s="10" t="n">
        <v>0.107</v>
      </c>
      <c r="U374" s="6" t="s">
        <v>71</v>
      </c>
      <c r="V374" s="6" t="s">
        <v>72</v>
      </c>
      <c r="W374" s="6" t="s">
        <v>54</v>
      </c>
      <c r="X374" s="6" t="s">
        <v>933</v>
      </c>
      <c r="Y374" s="8" t="n">
        <v>24636</v>
      </c>
    </row>
    <row r="375" customFormat="false" ht="15" hidden="false" customHeight="false" outlineLevel="0" collapsed="false">
      <c r="A375" s="5" t="n">
        <f aca="false">RANK(G375,$G$2:$G$1311)</f>
        <v>374</v>
      </c>
      <c r="B375" s="6" t="str">
        <f aca="false">IF(G375&gt;=Parâmetros!$B$4,"A",IF(G375&gt;=Parâmetros!$B$5,"B","C"))</f>
        <v>B</v>
      </c>
      <c r="C375" s="6" t="s">
        <v>934</v>
      </c>
      <c r="D375" s="6" t="s">
        <v>49</v>
      </c>
      <c r="E375" s="6" t="s">
        <v>50</v>
      </c>
      <c r="F375" s="6" t="s">
        <v>935</v>
      </c>
      <c r="G375" s="7" t="n">
        <f aca="false">J375*S375</f>
        <v>1697.59304880485</v>
      </c>
      <c r="H375" s="7" t="n">
        <f aca="false">I375*Parâmetros!$B$6/100*S375</f>
        <v>84.0652939609828</v>
      </c>
      <c r="I375" s="8" t="n">
        <v>20749</v>
      </c>
      <c r="J375" s="8" t="n">
        <v>4190</v>
      </c>
      <c r="K375" s="9" t="n">
        <f aca="false">J375/I375</f>
        <v>0.201937442768326</v>
      </c>
      <c r="L375" s="10" t="n">
        <v>0.23</v>
      </c>
      <c r="M375" s="6" t="str">
        <f aca="false">IF(K375&gt;L375,"sim","não")</f>
        <v>não</v>
      </c>
      <c r="N375" s="11" t="n">
        <v>-2.31</v>
      </c>
      <c r="O375" s="8" t="n">
        <v>10552</v>
      </c>
      <c r="P375" s="8" t="n">
        <v>4467</v>
      </c>
      <c r="Q375" s="9" t="n">
        <f aca="false">O375/(O375+P375)</f>
        <v>0.70257673613423</v>
      </c>
      <c r="R375" s="10" t="n">
        <v>0.753</v>
      </c>
      <c r="S375" s="12" t="n">
        <f aca="false">2*Q375-1</f>
        <v>0.40515347226846</v>
      </c>
      <c r="T375" s="10" t="n">
        <v>0.085</v>
      </c>
      <c r="U375" s="6" t="s">
        <v>71</v>
      </c>
      <c r="V375" s="6" t="s">
        <v>72</v>
      </c>
      <c r="W375" s="6" t="s">
        <v>54</v>
      </c>
      <c r="X375" s="6" t="s">
        <v>936</v>
      </c>
      <c r="Y375" s="8" t="n">
        <v>21052</v>
      </c>
    </row>
    <row r="376" customFormat="false" ht="15" hidden="false" customHeight="false" outlineLevel="0" collapsed="false">
      <c r="A376" s="5" t="n">
        <f aca="false">RANK(G376,$G$2:$G$1311)</f>
        <v>375</v>
      </c>
      <c r="B376" s="6" t="str">
        <f aca="false">IF(G376&gt;=Parâmetros!$B$4,"A",IF(G376&gt;=Parâmetros!$B$5,"B","C"))</f>
        <v>B</v>
      </c>
      <c r="C376" s="6" t="s">
        <v>937</v>
      </c>
      <c r="D376" s="6" t="s">
        <v>86</v>
      </c>
      <c r="E376" s="6" t="s">
        <v>50</v>
      </c>
      <c r="F376" s="6" t="s">
        <v>92</v>
      </c>
      <c r="G376" s="7" t="n">
        <f aca="false">J376*S376</f>
        <v>1695.2619548082</v>
      </c>
      <c r="H376" s="7" t="n">
        <f aca="false">I376*Parâmetros!$B$6/100*S376</f>
        <v>93.5472976878613</v>
      </c>
      <c r="I376" s="8" t="n">
        <v>20053</v>
      </c>
      <c r="J376" s="8" t="n">
        <v>3634</v>
      </c>
      <c r="K376" s="9" t="n">
        <f aca="false">J376/I376</f>
        <v>0.181219767615818</v>
      </c>
      <c r="L376" s="10" t="n">
        <v>0.191</v>
      </c>
      <c r="M376" s="6" t="str">
        <f aca="false">IF(K376&gt;L376,"sim","não")</f>
        <v>não</v>
      </c>
      <c r="N376" s="11" t="n">
        <v>2.96</v>
      </c>
      <c r="O376" s="8" t="n">
        <v>11163</v>
      </c>
      <c r="P376" s="8" t="n">
        <v>4061</v>
      </c>
      <c r="Q376" s="9" t="n">
        <f aca="false">O376/(O376+P376)</f>
        <v>0.733250131371519</v>
      </c>
      <c r="R376" s="10" t="n">
        <v>0.769</v>
      </c>
      <c r="S376" s="12" t="n">
        <f aca="false">2*Q376-1</f>
        <v>0.466500262743037</v>
      </c>
      <c r="T376" s="10" t="n">
        <v>0.086</v>
      </c>
      <c r="U376" s="6" t="s">
        <v>203</v>
      </c>
      <c r="V376" s="6" t="s">
        <v>53</v>
      </c>
      <c r="W376" s="6" t="s">
        <v>54</v>
      </c>
      <c r="X376" s="6" t="s">
        <v>938</v>
      </c>
      <c r="Y376" s="8" t="n">
        <v>22034</v>
      </c>
    </row>
    <row r="377" customFormat="false" ht="15" hidden="false" customHeight="false" outlineLevel="0" collapsed="false">
      <c r="A377" s="5" t="n">
        <f aca="false">RANK(G377,$G$2:$G$1311)</f>
        <v>376</v>
      </c>
      <c r="B377" s="6" t="str">
        <f aca="false">IF(G377&gt;=Parâmetros!$B$4,"A",IF(G377&gt;=Parâmetros!$B$5,"B","C"))</f>
        <v>B</v>
      </c>
      <c r="C377" s="6" t="s">
        <v>939</v>
      </c>
      <c r="D377" s="6" t="s">
        <v>177</v>
      </c>
      <c r="E377" s="6" t="s">
        <v>50</v>
      </c>
      <c r="F377" s="6" t="s">
        <v>940</v>
      </c>
      <c r="G377" s="7" t="n">
        <f aca="false">J377*S377</f>
        <v>1694.69431835968</v>
      </c>
      <c r="H377" s="7" t="n">
        <f aca="false">I377*Parâmetros!$B$6/100*S377</f>
        <v>86.6741884488965</v>
      </c>
      <c r="I377" s="8" t="n">
        <v>17563</v>
      </c>
      <c r="J377" s="8" t="n">
        <v>3434</v>
      </c>
      <c r="K377" s="9" t="n">
        <f aca="false">J377/I377</f>
        <v>0.195524682571315</v>
      </c>
      <c r="L377" s="10" t="n">
        <v>0.214</v>
      </c>
      <c r="M377" s="6" t="str">
        <f aca="false">IF(K377&gt;L377,"sim","não")</f>
        <v>não</v>
      </c>
      <c r="N377" s="11" t="n">
        <v>2.61</v>
      </c>
      <c r="O377" s="8" t="n">
        <v>9542</v>
      </c>
      <c r="P377" s="8" t="n">
        <v>3236</v>
      </c>
      <c r="Q377" s="9" t="n">
        <f aca="false">O377/(O377+P377)</f>
        <v>0.746752230395993</v>
      </c>
      <c r="R377" s="10" t="n">
        <v>0.793</v>
      </c>
      <c r="S377" s="12" t="n">
        <f aca="false">2*Q377-1</f>
        <v>0.493504460791986</v>
      </c>
      <c r="T377" s="10" t="n">
        <v>0.085</v>
      </c>
      <c r="U377" s="6" t="s">
        <v>52</v>
      </c>
      <c r="V377" s="6" t="s">
        <v>53</v>
      </c>
      <c r="W377" s="6" t="s">
        <v>54</v>
      </c>
      <c r="X377" s="6" t="s">
        <v>941</v>
      </c>
      <c r="Y377" s="8" t="n">
        <v>20082</v>
      </c>
    </row>
    <row r="378" customFormat="false" ht="15" hidden="false" customHeight="false" outlineLevel="0" collapsed="false">
      <c r="A378" s="5" t="n">
        <f aca="false">RANK(G378,$G$2:$G$1311)</f>
        <v>377</v>
      </c>
      <c r="B378" s="6" t="str">
        <f aca="false">IF(G378&gt;=Parâmetros!$B$4,"A",IF(G378&gt;=Parâmetros!$B$5,"B","C"))</f>
        <v>B</v>
      </c>
      <c r="C378" s="6" t="s">
        <v>942</v>
      </c>
      <c r="D378" s="6" t="s">
        <v>123</v>
      </c>
      <c r="E378" s="6" t="s">
        <v>50</v>
      </c>
      <c r="F378" s="6" t="s">
        <v>942</v>
      </c>
      <c r="G378" s="7" t="n">
        <f aca="false">J378*S378</f>
        <v>1688.43923884514</v>
      </c>
      <c r="H378" s="7" t="n">
        <f aca="false">I378*Parâmetros!$B$6/100*S378</f>
        <v>82.2449580052494</v>
      </c>
      <c r="I378" s="8" t="n">
        <v>21194</v>
      </c>
      <c r="J378" s="8" t="n">
        <v>4351</v>
      </c>
      <c r="K378" s="9" t="n">
        <f aca="false">J378/I378</f>
        <v>0.205293951118241</v>
      </c>
      <c r="L378" s="10" t="n">
        <v>0.21</v>
      </c>
      <c r="M378" s="6" t="str">
        <f aca="false">IF(K378&gt;L378,"sim","não")</f>
        <v>não</v>
      </c>
      <c r="N378" s="11" t="n">
        <v>-0.29</v>
      </c>
      <c r="O378" s="8" t="n">
        <v>10577</v>
      </c>
      <c r="P378" s="8" t="n">
        <v>4663</v>
      </c>
      <c r="Q378" s="9" t="n">
        <f aca="false">O378/(O378+P378)</f>
        <v>0.694028871391076</v>
      </c>
      <c r="R378" s="10" t="n">
        <v>0.744</v>
      </c>
      <c r="S378" s="12" t="n">
        <f aca="false">2*Q378-1</f>
        <v>0.388057742782152</v>
      </c>
      <c r="T378" s="10" t="n">
        <v>0.103</v>
      </c>
      <c r="U378" s="6" t="s">
        <v>71</v>
      </c>
      <c r="V378" s="6" t="s">
        <v>72</v>
      </c>
      <c r="W378" s="6" t="s">
        <v>54</v>
      </c>
      <c r="X378" s="6" t="s">
        <v>943</v>
      </c>
      <c r="Y378" s="8" t="n">
        <v>27278</v>
      </c>
    </row>
    <row r="379" customFormat="false" ht="15" hidden="false" customHeight="false" outlineLevel="0" collapsed="false">
      <c r="A379" s="5" t="n">
        <f aca="false">RANK(G379,$G$2:$G$1311)</f>
        <v>378</v>
      </c>
      <c r="B379" s="6" t="str">
        <f aca="false">IF(G379&gt;=Parâmetros!$B$4,"A",IF(G379&gt;=Parâmetros!$B$5,"B","C"))</f>
        <v>B</v>
      </c>
      <c r="C379" s="6" t="s">
        <v>944</v>
      </c>
      <c r="D379" s="6" t="s">
        <v>445</v>
      </c>
      <c r="E379" s="6" t="s">
        <v>50</v>
      </c>
      <c r="F379" s="6" t="s">
        <v>481</v>
      </c>
      <c r="G379" s="7" t="n">
        <f aca="false">J379*S379</f>
        <v>1686.01639201325</v>
      </c>
      <c r="H379" s="7" t="n">
        <f aca="false">I379*Parâmetros!$B$6/100*S379</f>
        <v>85.3397924840876</v>
      </c>
      <c r="I379" s="8" t="n">
        <v>16592</v>
      </c>
      <c r="J379" s="8" t="n">
        <v>3278</v>
      </c>
      <c r="K379" s="9" t="n">
        <f aca="false">J379/I379</f>
        <v>0.197565091610415</v>
      </c>
      <c r="L379" s="10" t="n">
        <v>0.2</v>
      </c>
      <c r="M379" s="6" t="str">
        <f aca="false">IF(K379&gt;L379,"sim","não")</f>
        <v>não</v>
      </c>
      <c r="N379" s="11" t="n">
        <v>-1.83</v>
      </c>
      <c r="O379" s="8" t="n">
        <v>8684</v>
      </c>
      <c r="P379" s="8" t="n">
        <v>2785</v>
      </c>
      <c r="Q379" s="9" t="n">
        <f aca="false">O379/(O379+P379)</f>
        <v>0.757171505798239</v>
      </c>
      <c r="R379" s="10" t="n">
        <v>0.773</v>
      </c>
      <c r="S379" s="12" t="n">
        <f aca="false">2*Q379-1</f>
        <v>0.514343011596478</v>
      </c>
      <c r="T379" s="10" t="n">
        <v>0.112</v>
      </c>
      <c r="U379" s="6" t="s">
        <v>63</v>
      </c>
      <c r="V379" s="6" t="s">
        <v>59</v>
      </c>
      <c r="W379" s="6" t="s">
        <v>54</v>
      </c>
      <c r="X379" s="6" t="s">
        <v>945</v>
      </c>
      <c r="Y379" s="8" t="n">
        <v>21013</v>
      </c>
    </row>
    <row r="380" customFormat="false" ht="15" hidden="false" customHeight="false" outlineLevel="0" collapsed="false">
      <c r="A380" s="5" t="n">
        <f aca="false">RANK(G380,$G$2:$G$1311)</f>
        <v>379</v>
      </c>
      <c r="B380" s="6" t="str">
        <f aca="false">IF(G380&gt;=Parâmetros!$B$4,"A",IF(G380&gt;=Parâmetros!$B$5,"B","C"))</f>
        <v>B</v>
      </c>
      <c r="C380" s="6" t="s">
        <v>946</v>
      </c>
      <c r="D380" s="6" t="s">
        <v>49</v>
      </c>
      <c r="E380" s="6" t="s">
        <v>50</v>
      </c>
      <c r="F380" s="6" t="s">
        <v>289</v>
      </c>
      <c r="G380" s="7" t="n">
        <f aca="false">J380*S380</f>
        <v>1685.80302887781</v>
      </c>
      <c r="H380" s="7" t="n">
        <f aca="false">I380*Parâmetros!$B$6/100*S380</f>
        <v>77.3489144953438</v>
      </c>
      <c r="I380" s="8" t="n">
        <v>14921</v>
      </c>
      <c r="J380" s="8" t="n">
        <v>3252</v>
      </c>
      <c r="K380" s="9" t="n">
        <f aca="false">J380/I380</f>
        <v>0.217947858722606</v>
      </c>
      <c r="L380" s="10" t="n">
        <v>0.281</v>
      </c>
      <c r="M380" s="6" t="str">
        <f aca="false">IF(K380&gt;L380,"sim","não")</f>
        <v>não</v>
      </c>
      <c r="N380" s="11" t="n">
        <v>-1.03</v>
      </c>
      <c r="O380" s="8" t="n">
        <v>8071</v>
      </c>
      <c r="P380" s="8" t="n">
        <v>2560</v>
      </c>
      <c r="Q380" s="9" t="n">
        <f aca="false">O380/(O380+P380)</f>
        <v>0.75919480763804</v>
      </c>
      <c r="R380" s="10" t="n">
        <v>0.797</v>
      </c>
      <c r="S380" s="12" t="n">
        <f aca="false">2*Q380-1</f>
        <v>0.518389615276079</v>
      </c>
      <c r="T380" s="10" t="n">
        <v>0.11</v>
      </c>
      <c r="U380" s="6" t="s">
        <v>71</v>
      </c>
      <c r="V380" s="6" t="s">
        <v>72</v>
      </c>
      <c r="W380" s="6" t="s">
        <v>54</v>
      </c>
      <c r="X380" s="6" t="s">
        <v>947</v>
      </c>
      <c r="Y380" s="8" t="n">
        <v>17305</v>
      </c>
    </row>
    <row r="381" customFormat="false" ht="15" hidden="false" customHeight="false" outlineLevel="0" collapsed="false">
      <c r="A381" s="5" t="n">
        <f aca="false">RANK(G381,$G$2:$G$1311)</f>
        <v>380</v>
      </c>
      <c r="B381" s="6" t="str">
        <f aca="false">IF(G381&gt;=Parâmetros!$B$4,"A",IF(G381&gt;=Parâmetros!$B$5,"B","C"))</f>
        <v>B</v>
      </c>
      <c r="C381" s="6" t="s">
        <v>948</v>
      </c>
      <c r="D381" s="6" t="s">
        <v>86</v>
      </c>
      <c r="E381" s="6" t="s">
        <v>50</v>
      </c>
      <c r="F381" s="6" t="s">
        <v>163</v>
      </c>
      <c r="G381" s="7" t="n">
        <f aca="false">J381*S381</f>
        <v>1683.12892561983</v>
      </c>
      <c r="H381" s="7" t="n">
        <f aca="false">I381*Parâmetros!$B$6/100*S381</f>
        <v>71.6747287753569</v>
      </c>
      <c r="I381" s="8" t="n">
        <v>9228</v>
      </c>
      <c r="J381" s="8" t="n">
        <v>2167</v>
      </c>
      <c r="K381" s="9" t="n">
        <f aca="false">J381/I381</f>
        <v>0.234828781967924</v>
      </c>
      <c r="L381" s="10" t="n">
        <v>0.249</v>
      </c>
      <c r="M381" s="6" t="str">
        <f aca="false">IF(K381&gt;L381,"sim","não")</f>
        <v>não</v>
      </c>
      <c r="N381" s="11" t="n">
        <v>5.22</v>
      </c>
      <c r="O381" s="8" t="n">
        <v>5912</v>
      </c>
      <c r="P381" s="8" t="n">
        <v>743</v>
      </c>
      <c r="Q381" s="9" t="n">
        <f aca="false">O381/(O381+P381)</f>
        <v>0.888354620586026</v>
      </c>
      <c r="R381" s="10" t="n">
        <v>0.919</v>
      </c>
      <c r="S381" s="12" t="n">
        <f aca="false">2*Q381-1</f>
        <v>0.776709241172051</v>
      </c>
      <c r="T381" s="10" t="n">
        <v>0.09</v>
      </c>
      <c r="U381" s="6" t="s">
        <v>301</v>
      </c>
      <c r="V381" s="6" t="s">
        <v>53</v>
      </c>
      <c r="W381" s="6" t="s">
        <v>54</v>
      </c>
      <c r="X381" s="6" t="s">
        <v>949</v>
      </c>
      <c r="Y381" s="8" t="n">
        <v>10202</v>
      </c>
    </row>
    <row r="382" customFormat="false" ht="15" hidden="false" customHeight="false" outlineLevel="0" collapsed="false">
      <c r="A382" s="5" t="n">
        <f aca="false">RANK(G382,$G$2:$G$1311)</f>
        <v>381</v>
      </c>
      <c r="B382" s="6" t="str">
        <f aca="false">IF(G382&gt;=Parâmetros!$B$4,"A",IF(G382&gt;=Parâmetros!$B$5,"B","C"))</f>
        <v>B</v>
      </c>
      <c r="C382" s="6" t="s">
        <v>950</v>
      </c>
      <c r="D382" s="6" t="s">
        <v>49</v>
      </c>
      <c r="E382" s="6" t="s">
        <v>50</v>
      </c>
      <c r="F382" s="6" t="s">
        <v>199</v>
      </c>
      <c r="G382" s="7" t="n">
        <f aca="false">J382*S382</f>
        <v>1681.76966292135</v>
      </c>
      <c r="H382" s="7" t="n">
        <f aca="false">I382*Parâmetros!$B$6/100*S382</f>
        <v>62.964606741573</v>
      </c>
      <c r="I382" s="8" t="n">
        <v>10674</v>
      </c>
      <c r="J382" s="8" t="n">
        <v>2851</v>
      </c>
      <c r="K382" s="9" t="n">
        <f aca="false">J382/I382</f>
        <v>0.267097620385985</v>
      </c>
      <c r="L382" s="10" t="n">
        <v>0.345</v>
      </c>
      <c r="M382" s="6" t="str">
        <f aca="false">IF(K382&gt;L382,"sim","não")</f>
        <v>não</v>
      </c>
      <c r="N382" s="11" t="n">
        <v>-0.91</v>
      </c>
      <c r="O382" s="8" t="n">
        <v>5660</v>
      </c>
      <c r="P382" s="8" t="n">
        <v>1460</v>
      </c>
      <c r="Q382" s="9" t="n">
        <f aca="false">O382/(O382+P382)</f>
        <v>0.794943820224719</v>
      </c>
      <c r="R382" s="10" t="n">
        <v>0.836</v>
      </c>
      <c r="S382" s="12" t="n">
        <f aca="false">2*Q382-1</f>
        <v>0.589887640449438</v>
      </c>
      <c r="T382" s="10" t="n">
        <v>0.128</v>
      </c>
      <c r="U382" s="6" t="s">
        <v>77</v>
      </c>
      <c r="V382" s="6" t="s">
        <v>59</v>
      </c>
      <c r="W382" s="6" t="s">
        <v>54</v>
      </c>
      <c r="X382" s="6" t="s">
        <v>951</v>
      </c>
      <c r="Y382" s="8" t="n">
        <v>12621</v>
      </c>
    </row>
    <row r="383" customFormat="false" ht="15" hidden="false" customHeight="false" outlineLevel="0" collapsed="false">
      <c r="A383" s="5" t="n">
        <f aca="false">RANK(G383,$G$2:$G$1311)</f>
        <v>382</v>
      </c>
      <c r="B383" s="6" t="str">
        <f aca="false">IF(G383&gt;=Parâmetros!$B$4,"A",IF(G383&gt;=Parâmetros!$B$5,"B","C"))</f>
        <v>B</v>
      </c>
      <c r="C383" s="6" t="s">
        <v>952</v>
      </c>
      <c r="D383" s="6" t="s">
        <v>49</v>
      </c>
      <c r="E383" s="6" t="s">
        <v>50</v>
      </c>
      <c r="F383" s="6" t="s">
        <v>569</v>
      </c>
      <c r="G383" s="7" t="n">
        <f aca="false">J383*S383</f>
        <v>1674.79091167821</v>
      </c>
      <c r="H383" s="7" t="n">
        <f aca="false">I383*Parâmetros!$B$6/100*S383</f>
        <v>102.043642918129</v>
      </c>
      <c r="I383" s="8" t="n">
        <v>13508</v>
      </c>
      <c r="J383" s="8" t="n">
        <v>2217</v>
      </c>
      <c r="K383" s="9" t="n">
        <f aca="false">J383/I383</f>
        <v>0.164124962984898</v>
      </c>
      <c r="L383" s="10" t="n">
        <v>0.183</v>
      </c>
      <c r="M383" s="6" t="str">
        <f aca="false">IF(K383&gt;L383,"sim","não")</f>
        <v>não</v>
      </c>
      <c r="N383" s="11" t="n">
        <v>-0.69</v>
      </c>
      <c r="O383" s="8" t="n">
        <v>9252</v>
      </c>
      <c r="P383" s="8" t="n">
        <v>1289</v>
      </c>
      <c r="Q383" s="9" t="n">
        <f aca="false">O383/(O383+P383)</f>
        <v>0.877715586756475</v>
      </c>
      <c r="R383" s="10" t="n">
        <v>0.903</v>
      </c>
      <c r="S383" s="12" t="n">
        <f aca="false">2*Q383-1</f>
        <v>0.75543117351295</v>
      </c>
      <c r="T383" s="10" t="n">
        <v>0.102</v>
      </c>
      <c r="U383" s="6" t="s">
        <v>715</v>
      </c>
      <c r="V383" s="6" t="s">
        <v>72</v>
      </c>
      <c r="W383" s="6" t="s">
        <v>54</v>
      </c>
      <c r="X383" s="6" t="s">
        <v>953</v>
      </c>
      <c r="Y383" s="8" t="n">
        <v>15012</v>
      </c>
    </row>
    <row r="384" customFormat="false" ht="15" hidden="false" customHeight="false" outlineLevel="0" collapsed="false">
      <c r="A384" s="5" t="n">
        <f aca="false">RANK(G384,$G$2:$G$1311)</f>
        <v>383</v>
      </c>
      <c r="B384" s="6" t="str">
        <f aca="false">IF(G384&gt;=Parâmetros!$B$4,"A",IF(G384&gt;=Parâmetros!$B$5,"B","C"))</f>
        <v>B</v>
      </c>
      <c r="C384" s="6" t="s">
        <v>954</v>
      </c>
      <c r="D384" s="6" t="s">
        <v>445</v>
      </c>
      <c r="E384" s="6" t="s">
        <v>50</v>
      </c>
      <c r="F384" s="6" t="s">
        <v>893</v>
      </c>
      <c r="G384" s="7" t="n">
        <f aca="false">J384*S384</f>
        <v>1674.68531083807</v>
      </c>
      <c r="H384" s="7" t="n">
        <f aca="false">I384*Parâmetros!$B$6/100*S384</f>
        <v>79.1084045479553</v>
      </c>
      <c r="I384" s="8" t="n">
        <v>15357</v>
      </c>
      <c r="J384" s="8" t="n">
        <v>3251</v>
      </c>
      <c r="K384" s="9" t="n">
        <f aca="false">J384/I384</f>
        <v>0.211694992511558</v>
      </c>
      <c r="L384" s="10" t="n">
        <v>0.2</v>
      </c>
      <c r="M384" s="6" t="str">
        <f aca="false">IF(K384&gt;L384,"sim","não")</f>
        <v>sim</v>
      </c>
      <c r="N384" s="11" t="n">
        <v>0.79</v>
      </c>
      <c r="O384" s="8" t="n">
        <v>8262</v>
      </c>
      <c r="P384" s="8" t="n">
        <v>2644</v>
      </c>
      <c r="Q384" s="9" t="n">
        <f aca="false">O384/(O384+P384)</f>
        <v>0.757564643315606</v>
      </c>
      <c r="R384" s="10" t="n">
        <v>0.795</v>
      </c>
      <c r="S384" s="12" t="n">
        <f aca="false">2*Q384-1</f>
        <v>0.515129286631212</v>
      </c>
      <c r="T384" s="10" t="n">
        <v>0.121</v>
      </c>
      <c r="U384" s="6" t="s">
        <v>133</v>
      </c>
      <c r="V384" s="6" t="s">
        <v>72</v>
      </c>
      <c r="W384" s="6" t="s">
        <v>54</v>
      </c>
      <c r="X384" s="6" t="s">
        <v>955</v>
      </c>
      <c r="Y384" s="8" t="n">
        <v>18260</v>
      </c>
    </row>
    <row r="385" customFormat="false" ht="15" hidden="false" customHeight="false" outlineLevel="0" collapsed="false">
      <c r="A385" s="5" t="n">
        <f aca="false">RANK(G385,$G$2:$G$1311)</f>
        <v>384</v>
      </c>
      <c r="B385" s="6" t="str">
        <f aca="false">IF(G385&gt;=Parâmetros!$B$4,"A",IF(G385&gt;=Parâmetros!$B$5,"B","C"))</f>
        <v>B</v>
      </c>
      <c r="C385" s="6" t="s">
        <v>956</v>
      </c>
      <c r="D385" s="6" t="s">
        <v>407</v>
      </c>
      <c r="E385" s="6" t="s">
        <v>50</v>
      </c>
      <c r="F385" s="6" t="s">
        <v>956</v>
      </c>
      <c r="G385" s="7" t="n">
        <f aca="false">J385*S385</f>
        <v>1671.24154402895</v>
      </c>
      <c r="H385" s="7" t="n">
        <f aca="false">I385*Parâmetros!$B$6/100*S385</f>
        <v>94.3908487334137</v>
      </c>
      <c r="I385" s="8" t="n">
        <v>27658</v>
      </c>
      <c r="J385" s="8" t="n">
        <v>4897</v>
      </c>
      <c r="K385" s="9" t="n">
        <f aca="false">J385/I385</f>
        <v>0.177055463157134</v>
      </c>
      <c r="L385" s="10" t="n">
        <v>0.171</v>
      </c>
      <c r="M385" s="6" t="str">
        <f aca="false">IF(K385&gt;L385,"sim","não")</f>
        <v>sim</v>
      </c>
      <c r="N385" s="11" t="n">
        <v>-0.68</v>
      </c>
      <c r="O385" s="8" t="n">
        <v>13899</v>
      </c>
      <c r="P385" s="8" t="n">
        <v>6826</v>
      </c>
      <c r="Q385" s="9" t="n">
        <f aca="false">O385/(O385+P385)</f>
        <v>0.670639324487334</v>
      </c>
      <c r="R385" s="10" t="n">
        <v>0.69</v>
      </c>
      <c r="S385" s="12" t="n">
        <f aca="false">2*Q385-1</f>
        <v>0.341278648974668</v>
      </c>
      <c r="T385" s="10" t="n">
        <v>0.096</v>
      </c>
      <c r="U385" s="6" t="s">
        <v>96</v>
      </c>
      <c r="V385" s="6" t="s">
        <v>72</v>
      </c>
      <c r="W385" s="6" t="s">
        <v>211</v>
      </c>
      <c r="X385" s="6" t="s">
        <v>957</v>
      </c>
      <c r="Y385" s="8" t="n">
        <v>37313</v>
      </c>
    </row>
    <row r="386" customFormat="false" ht="15" hidden="false" customHeight="false" outlineLevel="0" collapsed="false">
      <c r="A386" s="5" t="n">
        <f aca="false">RANK(G386,$G$2:$G$1311)</f>
        <v>385</v>
      </c>
      <c r="B386" s="6" t="str">
        <f aca="false">IF(G386&gt;=Parâmetros!$B$4,"A",IF(G386&gt;=Parâmetros!$B$5,"B","C"))</f>
        <v>B</v>
      </c>
      <c r="C386" s="6" t="s">
        <v>480</v>
      </c>
      <c r="D386" s="6" t="s">
        <v>49</v>
      </c>
      <c r="E386" s="6" t="s">
        <v>50</v>
      </c>
      <c r="F386" s="6" t="s">
        <v>538</v>
      </c>
      <c r="G386" s="7" t="n">
        <f aca="false">J386*S386</f>
        <v>1668.93434574851</v>
      </c>
      <c r="H386" s="7" t="n">
        <f aca="false">I386*Parâmetros!$B$6/100*S386</f>
        <v>89.3947470053021</v>
      </c>
      <c r="I386" s="8" t="n">
        <v>20515</v>
      </c>
      <c r="J386" s="8" t="n">
        <v>3830</v>
      </c>
      <c r="K386" s="9" t="n">
        <f aca="false">J386/I386</f>
        <v>0.18669266390446</v>
      </c>
      <c r="L386" s="10" t="n">
        <v>0.249</v>
      </c>
      <c r="M386" s="6" t="str">
        <f aca="false">IF(K386&gt;L386,"sim","não")</f>
        <v>não</v>
      </c>
      <c r="N386" s="11" t="n">
        <v>-0.4</v>
      </c>
      <c r="O386" s="8" t="n">
        <v>10967</v>
      </c>
      <c r="P386" s="8" t="n">
        <v>4310</v>
      </c>
      <c r="Q386" s="9" t="n">
        <f aca="false">O386/(O386+P386)</f>
        <v>0.717876546442364</v>
      </c>
      <c r="R386" s="10" t="n">
        <v>0.749</v>
      </c>
      <c r="S386" s="12" t="n">
        <f aca="false">2*Q386-1</f>
        <v>0.435753092884729</v>
      </c>
      <c r="T386" s="10" t="n">
        <v>0.104</v>
      </c>
      <c r="U386" s="6" t="s">
        <v>71</v>
      </c>
      <c r="V386" s="6" t="s">
        <v>72</v>
      </c>
      <c r="W386" s="6" t="s">
        <v>54</v>
      </c>
      <c r="X386" s="6" t="s">
        <v>958</v>
      </c>
      <c r="Y386" s="8" t="n">
        <v>25988</v>
      </c>
    </row>
    <row r="387" customFormat="false" ht="15" hidden="false" customHeight="false" outlineLevel="0" collapsed="false">
      <c r="A387" s="5" t="n">
        <f aca="false">RANK(G387,$G$2:$G$1311)</f>
        <v>386</v>
      </c>
      <c r="B387" s="6" t="str">
        <f aca="false">IF(G387&gt;=Parâmetros!$B$4,"A",IF(G387&gt;=Parâmetros!$B$5,"B","C"))</f>
        <v>B</v>
      </c>
      <c r="C387" s="6" t="s">
        <v>959</v>
      </c>
      <c r="D387" s="6" t="s">
        <v>49</v>
      </c>
      <c r="E387" s="6" t="s">
        <v>50</v>
      </c>
      <c r="F387" s="6" t="s">
        <v>468</v>
      </c>
      <c r="G387" s="7" t="n">
        <f aca="false">J387*S387</f>
        <v>1667.7770118904</v>
      </c>
      <c r="H387" s="7" t="n">
        <f aca="false">I387*Parâmetros!$B$6/100*S387</f>
        <v>112.393889941984</v>
      </c>
      <c r="I387" s="8" t="n">
        <v>22037</v>
      </c>
      <c r="J387" s="8" t="n">
        <v>3270</v>
      </c>
      <c r="K387" s="9" t="n">
        <f aca="false">J387/I387</f>
        <v>0.148386804011435</v>
      </c>
      <c r="L387" s="10" t="n">
        <v>0.192</v>
      </c>
      <c r="M387" s="6" t="str">
        <f aca="false">IF(K387&gt;L387,"sim","não")</f>
        <v>não</v>
      </c>
      <c r="N387" s="11" t="n">
        <v>-0.27</v>
      </c>
      <c r="O387" s="8" t="n">
        <v>13144</v>
      </c>
      <c r="P387" s="8" t="n">
        <v>4265</v>
      </c>
      <c r="Q387" s="9" t="n">
        <f aca="false">O387/(O387+P387)</f>
        <v>0.75501177551841</v>
      </c>
      <c r="R387" s="10" t="n">
        <v>0.799</v>
      </c>
      <c r="S387" s="12" t="n">
        <f aca="false">2*Q387-1</f>
        <v>0.51002355103682</v>
      </c>
      <c r="T387" s="10" t="n">
        <v>0.093</v>
      </c>
      <c r="U387" s="6" t="s">
        <v>71</v>
      </c>
      <c r="V387" s="6" t="s">
        <v>72</v>
      </c>
      <c r="W387" s="6" t="s">
        <v>54</v>
      </c>
      <c r="X387" s="6" t="s">
        <v>960</v>
      </c>
      <c r="Y387" s="8" t="n">
        <v>25736</v>
      </c>
    </row>
    <row r="388" customFormat="false" ht="15" hidden="false" customHeight="false" outlineLevel="0" collapsed="false">
      <c r="A388" s="5" t="n">
        <f aca="false">RANK(G388,$G$2:$G$1311)</f>
        <v>387</v>
      </c>
      <c r="B388" s="6" t="str">
        <f aca="false">IF(G388&gt;=Parâmetros!$B$4,"A",IF(G388&gt;=Parâmetros!$B$5,"B","C"))</f>
        <v>B</v>
      </c>
      <c r="C388" s="6" t="s">
        <v>961</v>
      </c>
      <c r="D388" s="6" t="s">
        <v>66</v>
      </c>
      <c r="E388" s="6" t="s">
        <v>50</v>
      </c>
      <c r="F388" s="6" t="s">
        <v>962</v>
      </c>
      <c r="G388" s="7" t="n">
        <f aca="false">J388*S388</f>
        <v>1666.25248102744</v>
      </c>
      <c r="H388" s="7" t="n">
        <f aca="false">I388*Parâmetros!$B$6/100*S388</f>
        <v>85.1284413309982</v>
      </c>
      <c r="I388" s="8" t="n">
        <v>18612</v>
      </c>
      <c r="J388" s="8" t="n">
        <v>3643</v>
      </c>
      <c r="K388" s="9" t="n">
        <f aca="false">J388/I388</f>
        <v>0.195733935095637</v>
      </c>
      <c r="L388" s="10" t="n">
        <v>0.201</v>
      </c>
      <c r="M388" s="6" t="str">
        <f aca="false">IF(K388&gt;L388,"sim","não")</f>
        <v>não</v>
      </c>
      <c r="N388" s="11" t="n">
        <v>-1.29</v>
      </c>
      <c r="O388" s="8" t="n">
        <v>9986</v>
      </c>
      <c r="P388" s="8" t="n">
        <v>3718</v>
      </c>
      <c r="Q388" s="9" t="n">
        <f aca="false">O388/(O388+P388)</f>
        <v>0.728692352597782</v>
      </c>
      <c r="R388" s="10" t="n">
        <v>0.723</v>
      </c>
      <c r="S388" s="12" t="n">
        <f aca="false">2*Q388-1</f>
        <v>0.457384705195563</v>
      </c>
      <c r="T388" s="10" t="n">
        <v>0.107</v>
      </c>
      <c r="U388" s="6" t="s">
        <v>102</v>
      </c>
      <c r="V388" s="6" t="s">
        <v>72</v>
      </c>
      <c r="W388" s="6" t="s">
        <v>54</v>
      </c>
      <c r="X388" s="6" t="s">
        <v>963</v>
      </c>
      <c r="Y388" s="8" t="n">
        <v>24540</v>
      </c>
    </row>
    <row r="389" customFormat="false" ht="15" hidden="false" customHeight="false" outlineLevel="0" collapsed="false">
      <c r="A389" s="5" t="n">
        <f aca="false">RANK(G389,$G$2:$G$1311)</f>
        <v>388</v>
      </c>
      <c r="B389" s="6" t="str">
        <f aca="false">IF(G389&gt;=Parâmetros!$B$4,"A",IF(G389&gt;=Parâmetros!$B$5,"B","C"))</f>
        <v>B</v>
      </c>
      <c r="C389" s="6" t="s">
        <v>964</v>
      </c>
      <c r="D389" s="6" t="s">
        <v>49</v>
      </c>
      <c r="E389" s="6" t="s">
        <v>50</v>
      </c>
      <c r="F389" s="6" t="s">
        <v>965</v>
      </c>
      <c r="G389" s="7" t="n">
        <f aca="false">J389*S389</f>
        <v>1665.99220287109</v>
      </c>
      <c r="H389" s="7" t="n">
        <f aca="false">I389*Parâmetros!$B$6/100*S389</f>
        <v>73.9151504773009</v>
      </c>
      <c r="I389" s="8" t="n">
        <v>19171</v>
      </c>
      <c r="J389" s="8" t="n">
        <v>4321</v>
      </c>
      <c r="K389" s="9" t="n">
        <f aca="false">J389/I389</f>
        <v>0.225392519952011</v>
      </c>
      <c r="L389" s="10" t="n">
        <v>0.282</v>
      </c>
      <c r="M389" s="6" t="str">
        <f aca="false">IF(K389&gt;L389,"sim","não")</f>
        <v>não</v>
      </c>
      <c r="N389" s="11" t="n">
        <v>0.96</v>
      </c>
      <c r="O389" s="8" t="n">
        <v>9507</v>
      </c>
      <c r="P389" s="8" t="n">
        <v>4216</v>
      </c>
      <c r="Q389" s="9" t="n">
        <f aca="false">O389/(O389+P389)</f>
        <v>0.692778546964949</v>
      </c>
      <c r="R389" s="10" t="n">
        <v>0.708</v>
      </c>
      <c r="S389" s="12" t="n">
        <f aca="false">2*Q389-1</f>
        <v>0.385557093929899</v>
      </c>
      <c r="T389" s="10" t="n">
        <v>0.086</v>
      </c>
      <c r="U389" s="6" t="s">
        <v>77</v>
      </c>
      <c r="V389" s="6" t="s">
        <v>59</v>
      </c>
      <c r="W389" s="6" t="s">
        <v>54</v>
      </c>
      <c r="X389" s="6" t="s">
        <v>966</v>
      </c>
      <c r="Y389" s="8" t="n">
        <v>24530</v>
      </c>
    </row>
    <row r="390" customFormat="false" ht="15" hidden="false" customHeight="false" outlineLevel="0" collapsed="false">
      <c r="A390" s="5" t="n">
        <f aca="false">RANK(G390,$G$2:$G$1311)</f>
        <v>389</v>
      </c>
      <c r="B390" s="6" t="str">
        <f aca="false">IF(G390&gt;=Parâmetros!$B$4,"A",IF(G390&gt;=Parâmetros!$B$5,"B","C"))</f>
        <v>B</v>
      </c>
      <c r="C390" s="6" t="s">
        <v>967</v>
      </c>
      <c r="D390" s="6" t="s">
        <v>49</v>
      </c>
      <c r="E390" s="6" t="s">
        <v>50</v>
      </c>
      <c r="F390" s="6" t="s">
        <v>564</v>
      </c>
      <c r="G390" s="7" t="n">
        <f aca="false">J390*S390</f>
        <v>1665.02129011757</v>
      </c>
      <c r="H390" s="7" t="n">
        <f aca="false">I390*Parâmetros!$B$6/100*S390</f>
        <v>90.6648585954878</v>
      </c>
      <c r="I390" s="8" t="n">
        <v>16913</v>
      </c>
      <c r="J390" s="8" t="n">
        <v>3106</v>
      </c>
      <c r="K390" s="9" t="n">
        <f aca="false">J390/I390</f>
        <v>0.183645716312895</v>
      </c>
      <c r="L390" s="10" t="n">
        <v>0.233</v>
      </c>
      <c r="M390" s="6" t="str">
        <f aca="false">IF(K390&gt;L390,"sim","não")</f>
        <v>não</v>
      </c>
      <c r="N390" s="11" t="n">
        <v>-1.3</v>
      </c>
      <c r="O390" s="8" t="n">
        <v>9668</v>
      </c>
      <c r="P390" s="8" t="n">
        <v>2920</v>
      </c>
      <c r="Q390" s="9" t="n">
        <f aca="false">O390/(O390+P390)</f>
        <v>0.768033047346679</v>
      </c>
      <c r="R390" s="10" t="n">
        <v>0.808</v>
      </c>
      <c r="S390" s="12" t="n">
        <f aca="false">2*Q390-1</f>
        <v>0.536066094693359</v>
      </c>
      <c r="T390" s="10" t="n">
        <v>0.133</v>
      </c>
      <c r="U390" s="6" t="s">
        <v>144</v>
      </c>
      <c r="V390" s="6" t="s">
        <v>72</v>
      </c>
      <c r="W390" s="6" t="s">
        <v>54</v>
      </c>
      <c r="X390" s="6" t="s">
        <v>968</v>
      </c>
      <c r="Y390" s="8" t="n">
        <v>20351</v>
      </c>
    </row>
    <row r="391" customFormat="false" ht="15" hidden="false" customHeight="false" outlineLevel="0" collapsed="false">
      <c r="A391" s="5" t="n">
        <f aca="false">RANK(G391,$G$2:$G$1311)</f>
        <v>390</v>
      </c>
      <c r="B391" s="6" t="str">
        <f aca="false">IF(G391&gt;=Parâmetros!$B$4,"A",IF(G391&gt;=Parâmetros!$B$5,"B","C"))</f>
        <v>B</v>
      </c>
      <c r="C391" s="6" t="s">
        <v>969</v>
      </c>
      <c r="D391" s="6" t="s">
        <v>75</v>
      </c>
      <c r="E391" s="6" t="s">
        <v>50</v>
      </c>
      <c r="F391" s="6" t="s">
        <v>319</v>
      </c>
      <c r="G391" s="7" t="n">
        <f aca="false">J391*S391</f>
        <v>1664.78335373317</v>
      </c>
      <c r="H391" s="7" t="n">
        <f aca="false">I391*Parâmetros!$B$6/100*S391</f>
        <v>76.7261030034837</v>
      </c>
      <c r="I391" s="8" t="n">
        <v>15338</v>
      </c>
      <c r="J391" s="8" t="n">
        <v>3328</v>
      </c>
      <c r="K391" s="9" t="n">
        <f aca="false">J391/I391</f>
        <v>0.216977441648194</v>
      </c>
      <c r="L391" s="10" t="n">
        <v>0.23</v>
      </c>
      <c r="M391" s="6" t="str">
        <f aca="false">IF(K391&gt;L391,"sim","não")</f>
        <v>não</v>
      </c>
      <c r="N391" s="11" t="n">
        <v>-1.97</v>
      </c>
      <c r="O391" s="8" t="n">
        <v>7967</v>
      </c>
      <c r="P391" s="8" t="n">
        <v>2654</v>
      </c>
      <c r="Q391" s="9" t="n">
        <f aca="false">O391/(O391+P391)</f>
        <v>0.750117691366161</v>
      </c>
      <c r="R391" s="10" t="n">
        <v>0.823</v>
      </c>
      <c r="S391" s="12" t="n">
        <f aca="false">2*Q391-1</f>
        <v>0.500235382732323</v>
      </c>
      <c r="T391" s="10" t="n">
        <v>0.116</v>
      </c>
      <c r="U391" s="6" t="s">
        <v>77</v>
      </c>
      <c r="V391" s="6" t="s">
        <v>59</v>
      </c>
      <c r="W391" s="6" t="s">
        <v>54</v>
      </c>
      <c r="X391" s="6" t="s">
        <v>970</v>
      </c>
      <c r="Y391" s="8" t="n">
        <v>17481</v>
      </c>
    </row>
    <row r="392" customFormat="false" ht="15" hidden="false" customHeight="false" outlineLevel="0" collapsed="false">
      <c r="A392" s="5" t="n">
        <f aca="false">RANK(G392,$G$2:$G$1311)</f>
        <v>391</v>
      </c>
      <c r="B392" s="6" t="str">
        <f aca="false">IF(G392&gt;=Parâmetros!$B$4,"A",IF(G392&gt;=Parâmetros!$B$5,"B","C"))</f>
        <v>B</v>
      </c>
      <c r="C392" s="6" t="s">
        <v>971</v>
      </c>
      <c r="D392" s="6" t="s">
        <v>49</v>
      </c>
      <c r="E392" s="6" t="s">
        <v>50</v>
      </c>
      <c r="F392" s="6" t="s">
        <v>468</v>
      </c>
      <c r="G392" s="7" t="n">
        <f aca="false">J392*S392</f>
        <v>1663.966712686</v>
      </c>
      <c r="H392" s="7" t="n">
        <f aca="false">I392*Parâmetros!$B$6/100*S392</f>
        <v>110.886148182237</v>
      </c>
      <c r="I392" s="8" t="n">
        <v>16440</v>
      </c>
      <c r="J392" s="8" t="n">
        <v>2467</v>
      </c>
      <c r="K392" s="9" t="n">
        <f aca="false">J392/I392</f>
        <v>0.150060827250608</v>
      </c>
      <c r="L392" s="10" t="n">
        <v>0.16</v>
      </c>
      <c r="M392" s="6" t="str">
        <f aca="false">IF(K392&gt;L392,"sim","não")</f>
        <v>não</v>
      </c>
      <c r="N392" s="11" t="n">
        <v>0.12</v>
      </c>
      <c r="O392" s="8" t="n">
        <v>10916</v>
      </c>
      <c r="P392" s="8" t="n">
        <v>2122</v>
      </c>
      <c r="Q392" s="9" t="n">
        <f aca="false">O392/(O392+P392)</f>
        <v>0.837244976223347</v>
      </c>
      <c r="R392" s="10" t="n">
        <v>0.875</v>
      </c>
      <c r="S392" s="12" t="n">
        <f aca="false">2*Q392-1</f>
        <v>0.674489952446694</v>
      </c>
      <c r="T392" s="10" t="n">
        <v>0.104</v>
      </c>
      <c r="U392" s="6" t="s">
        <v>77</v>
      </c>
      <c r="V392" s="6" t="s">
        <v>59</v>
      </c>
      <c r="W392" s="6" t="s">
        <v>54</v>
      </c>
      <c r="X392" s="6" t="s">
        <v>972</v>
      </c>
      <c r="Y392" s="8" t="n">
        <v>18600</v>
      </c>
    </row>
    <row r="393" customFormat="false" ht="15" hidden="false" customHeight="false" outlineLevel="0" collapsed="false">
      <c r="A393" s="5" t="n">
        <f aca="false">RANK(G393,$G$2:$G$1311)</f>
        <v>392</v>
      </c>
      <c r="B393" s="6" t="str">
        <f aca="false">IF(G393&gt;=Parâmetros!$B$4,"A",IF(G393&gt;=Parâmetros!$B$5,"B","C"))</f>
        <v>B</v>
      </c>
      <c r="C393" s="6" t="s">
        <v>973</v>
      </c>
      <c r="D393" s="6" t="s">
        <v>49</v>
      </c>
      <c r="E393" s="6" t="s">
        <v>50</v>
      </c>
      <c r="F393" s="6" t="s">
        <v>199</v>
      </c>
      <c r="G393" s="7" t="n">
        <f aca="false">J393*S393</f>
        <v>1660.99236092388</v>
      </c>
      <c r="H393" s="7" t="n">
        <f aca="false">I393*Parâmetros!$B$6/100*S393</f>
        <v>71.8256996495012</v>
      </c>
      <c r="I393" s="8" t="n">
        <v>15576</v>
      </c>
      <c r="J393" s="8" t="n">
        <v>3602</v>
      </c>
      <c r="K393" s="9" t="n">
        <f aca="false">J393/I393</f>
        <v>0.231253210066769</v>
      </c>
      <c r="L393" s="10" t="n">
        <v>0.24</v>
      </c>
      <c r="M393" s="6" t="str">
        <f aca="false">IF(K393&gt;L393,"sim","não")</f>
        <v>não</v>
      </c>
      <c r="N393" s="11" t="n">
        <v>-0.35</v>
      </c>
      <c r="O393" s="8" t="n">
        <v>8129</v>
      </c>
      <c r="P393" s="8" t="n">
        <v>2998</v>
      </c>
      <c r="Q393" s="9" t="n">
        <f aca="false">O393/(O393+P393)</f>
        <v>0.730565291632965</v>
      </c>
      <c r="R393" s="10" t="n">
        <v>0.75</v>
      </c>
      <c r="S393" s="12" t="n">
        <f aca="false">2*Q393-1</f>
        <v>0.46113058326593</v>
      </c>
      <c r="T393" s="10" t="n">
        <v>0.118</v>
      </c>
      <c r="U393" s="6" t="s">
        <v>169</v>
      </c>
      <c r="V393" s="6" t="s">
        <v>59</v>
      </c>
      <c r="W393" s="6" t="s">
        <v>54</v>
      </c>
      <c r="X393" s="6" t="s">
        <v>974</v>
      </c>
      <c r="Y393" s="8" t="n">
        <v>19107</v>
      </c>
    </row>
    <row r="394" customFormat="false" ht="15" hidden="false" customHeight="false" outlineLevel="0" collapsed="false">
      <c r="A394" s="5" t="n">
        <f aca="false">RANK(G394,$G$2:$G$1311)</f>
        <v>393</v>
      </c>
      <c r="B394" s="6" t="str">
        <f aca="false">IF(G394&gt;=Parâmetros!$B$4,"A",IF(G394&gt;=Parâmetros!$B$5,"B","C"))</f>
        <v>B</v>
      </c>
      <c r="C394" s="6" t="s">
        <v>975</v>
      </c>
      <c r="D394" s="6" t="s">
        <v>75</v>
      </c>
      <c r="E394" s="6" t="s">
        <v>50</v>
      </c>
      <c r="F394" s="6" t="s">
        <v>147</v>
      </c>
      <c r="G394" s="7" t="n">
        <f aca="false">J394*S394</f>
        <v>1660.60043124896</v>
      </c>
      <c r="H394" s="7" t="n">
        <f aca="false">I394*Parâmetros!$B$6/100*S394</f>
        <v>96.4584839940289</v>
      </c>
      <c r="I394" s="8" t="n">
        <v>15846</v>
      </c>
      <c r="J394" s="8" t="n">
        <v>2728</v>
      </c>
      <c r="K394" s="9" t="n">
        <f aca="false">J394/I394</f>
        <v>0.172157011233119</v>
      </c>
      <c r="L394" s="10" t="n">
        <v>0.173</v>
      </c>
      <c r="M394" s="6" t="str">
        <f aca="false">IF(K394&gt;L394,"sim","não")</f>
        <v>não</v>
      </c>
      <c r="N394" s="11" t="n">
        <v>0.73</v>
      </c>
      <c r="O394" s="8" t="n">
        <v>9699</v>
      </c>
      <c r="P394" s="8" t="n">
        <v>2359</v>
      </c>
      <c r="Q394" s="9" t="n">
        <f aca="false">O394/(O394+P394)</f>
        <v>0.804362249129209</v>
      </c>
      <c r="R394" s="10" t="n">
        <v>0.84</v>
      </c>
      <c r="S394" s="12" t="n">
        <f aca="false">2*Q394-1</f>
        <v>0.608724498258418</v>
      </c>
      <c r="T394" s="10" t="n">
        <v>0.129</v>
      </c>
      <c r="U394" s="6" t="s">
        <v>77</v>
      </c>
      <c r="V394" s="6" t="s">
        <v>59</v>
      </c>
      <c r="W394" s="6" t="s">
        <v>54</v>
      </c>
      <c r="X394" s="6" t="s">
        <v>976</v>
      </c>
      <c r="Y394" s="8" t="n">
        <v>17015</v>
      </c>
    </row>
    <row r="395" customFormat="false" ht="15" hidden="false" customHeight="false" outlineLevel="0" collapsed="false">
      <c r="A395" s="5" t="n">
        <f aca="false">RANK(G395,$G$2:$G$1311)</f>
        <v>394</v>
      </c>
      <c r="B395" s="6" t="str">
        <f aca="false">IF(G395&gt;=Parâmetros!$B$4,"A",IF(G395&gt;=Parâmetros!$B$5,"B","C"))</f>
        <v>B</v>
      </c>
      <c r="C395" s="6" t="s">
        <v>977</v>
      </c>
      <c r="D395" s="6" t="s">
        <v>49</v>
      </c>
      <c r="E395" s="6" t="s">
        <v>50</v>
      </c>
      <c r="F395" s="6" t="s">
        <v>549</v>
      </c>
      <c r="G395" s="7" t="n">
        <f aca="false">J395*S395</f>
        <v>1659.31117156946</v>
      </c>
      <c r="H395" s="7" t="n">
        <f aca="false">I395*Parâmetros!$B$6/100*S395</f>
        <v>100.982632205407</v>
      </c>
      <c r="I395" s="8" t="n">
        <v>15318</v>
      </c>
      <c r="J395" s="8" t="n">
        <v>2517</v>
      </c>
      <c r="K395" s="9" t="n">
        <f aca="false">J395/I395</f>
        <v>0.164316490403447</v>
      </c>
      <c r="L395" s="10" t="n">
        <v>0.228</v>
      </c>
      <c r="M395" s="6" t="str">
        <f aca="false">IF(K395&gt;L395,"sim","não")</f>
        <v>não</v>
      </c>
      <c r="N395" s="11" t="n">
        <v>-1.26</v>
      </c>
      <c r="O395" s="8" t="n">
        <v>9758</v>
      </c>
      <c r="P395" s="8" t="n">
        <v>2004</v>
      </c>
      <c r="Q395" s="9" t="n">
        <f aca="false">O395/(O395+P395)</f>
        <v>0.829620812786941</v>
      </c>
      <c r="R395" s="10" t="n">
        <v>0.859</v>
      </c>
      <c r="S395" s="12" t="n">
        <f aca="false">2*Q395-1</f>
        <v>0.659241625573882</v>
      </c>
      <c r="T395" s="10" t="n">
        <v>0.104</v>
      </c>
      <c r="U395" s="6" t="s">
        <v>77</v>
      </c>
      <c r="V395" s="6" t="s">
        <v>59</v>
      </c>
      <c r="W395" s="6" t="s">
        <v>54</v>
      </c>
      <c r="X395" s="6" t="s">
        <v>978</v>
      </c>
      <c r="Y395" s="8" t="n">
        <v>17895</v>
      </c>
    </row>
    <row r="396" customFormat="false" ht="15" hidden="false" customHeight="false" outlineLevel="0" collapsed="false">
      <c r="A396" s="5" t="n">
        <f aca="false">RANK(G396,$G$2:$G$1311)</f>
        <v>395</v>
      </c>
      <c r="B396" s="6" t="str">
        <f aca="false">IF(G396&gt;=Parâmetros!$B$4,"A",IF(G396&gt;=Parâmetros!$B$5,"B","C"))</f>
        <v>B</v>
      </c>
      <c r="C396" s="6" t="s">
        <v>979</v>
      </c>
      <c r="D396" s="6" t="s">
        <v>66</v>
      </c>
      <c r="E396" s="6" t="s">
        <v>50</v>
      </c>
      <c r="F396" s="6" t="s">
        <v>80</v>
      </c>
      <c r="G396" s="7" t="n">
        <f aca="false">J396*S396</f>
        <v>1657.92931431201</v>
      </c>
      <c r="H396" s="7" t="n">
        <f aca="false">I396*Parâmetros!$B$6/100*S396</f>
        <v>85.1661813161528</v>
      </c>
      <c r="I396" s="8" t="n">
        <v>14784</v>
      </c>
      <c r="J396" s="8" t="n">
        <v>2878</v>
      </c>
      <c r="K396" s="9" t="n">
        <f aca="false">J396/I396</f>
        <v>0.194669913419913</v>
      </c>
      <c r="L396" s="10" t="n">
        <v>0.224</v>
      </c>
      <c r="M396" s="6" t="str">
        <f aca="false">IF(K396&gt;L396,"sim","não")</f>
        <v>não</v>
      </c>
      <c r="N396" s="11" t="n">
        <v>-1.8</v>
      </c>
      <c r="O396" s="8" t="n">
        <v>8562</v>
      </c>
      <c r="P396" s="8" t="n">
        <v>2303</v>
      </c>
      <c r="Q396" s="9" t="n">
        <f aca="false">O396/(O396+P396)</f>
        <v>0.78803497468937</v>
      </c>
      <c r="R396" s="10" t="n">
        <v>0.824</v>
      </c>
      <c r="S396" s="12" t="n">
        <f aca="false">2*Q396-1</f>
        <v>0.576069949378739</v>
      </c>
      <c r="T396" s="10" t="n">
        <v>0.1</v>
      </c>
      <c r="U396" s="6" t="s">
        <v>71</v>
      </c>
      <c r="V396" s="6" t="s">
        <v>72</v>
      </c>
      <c r="W396" s="6" t="s">
        <v>54</v>
      </c>
      <c r="X396" s="6" t="s">
        <v>980</v>
      </c>
      <c r="Y396" s="8" t="n">
        <v>17251</v>
      </c>
    </row>
    <row r="397" customFormat="false" ht="15" hidden="false" customHeight="false" outlineLevel="0" collapsed="false">
      <c r="A397" s="5" t="n">
        <f aca="false">RANK(G397,$G$2:$G$1311)</f>
        <v>396</v>
      </c>
      <c r="B397" s="6" t="str">
        <f aca="false">IF(G397&gt;=Parâmetros!$B$4,"A",IF(G397&gt;=Parâmetros!$B$5,"B","C"))</f>
        <v>B</v>
      </c>
      <c r="C397" s="6" t="s">
        <v>981</v>
      </c>
      <c r="D397" s="6" t="s">
        <v>177</v>
      </c>
      <c r="E397" s="6" t="s">
        <v>50</v>
      </c>
      <c r="F397" s="6" t="s">
        <v>940</v>
      </c>
      <c r="G397" s="7" t="n">
        <f aca="false">J397*S397</f>
        <v>1655.43179815779</v>
      </c>
      <c r="H397" s="7" t="n">
        <f aca="false">I397*Parâmetros!$B$6/100*S397</f>
        <v>76.951102122547</v>
      </c>
      <c r="I397" s="8" t="n">
        <v>17729</v>
      </c>
      <c r="J397" s="8" t="n">
        <v>3814</v>
      </c>
      <c r="K397" s="9" t="n">
        <f aca="false">J397/I397</f>
        <v>0.215127756782672</v>
      </c>
      <c r="L397" s="10" t="n">
        <v>0.23</v>
      </c>
      <c r="M397" s="6" t="str">
        <f aca="false">IF(K397&gt;L397,"sim","não")</f>
        <v>não</v>
      </c>
      <c r="N397" s="11" t="n">
        <v>0.72</v>
      </c>
      <c r="O397" s="8" t="n">
        <v>8952</v>
      </c>
      <c r="P397" s="8" t="n">
        <v>3533</v>
      </c>
      <c r="Q397" s="9" t="n">
        <f aca="false">O397/(O397+P397)</f>
        <v>0.717020424509411</v>
      </c>
      <c r="R397" s="10" t="n">
        <v>0.765</v>
      </c>
      <c r="S397" s="12" t="n">
        <f aca="false">2*Q397-1</f>
        <v>0.434040849018823</v>
      </c>
      <c r="T397" s="10" t="n">
        <v>0.086</v>
      </c>
      <c r="U397" s="6" t="s">
        <v>96</v>
      </c>
      <c r="V397" s="6" t="s">
        <v>72</v>
      </c>
      <c r="W397" s="6" t="s">
        <v>54</v>
      </c>
      <c r="X397" s="6" t="s">
        <v>982</v>
      </c>
      <c r="Y397" s="8" t="n">
        <v>21372</v>
      </c>
    </row>
    <row r="398" customFormat="false" ht="15" hidden="false" customHeight="false" outlineLevel="0" collapsed="false">
      <c r="A398" s="5" t="n">
        <f aca="false">RANK(G398,$G$2:$G$1311)</f>
        <v>397</v>
      </c>
      <c r="B398" s="6" t="str">
        <f aca="false">IF(G398&gt;=Parâmetros!$B$4,"A",IF(G398&gt;=Parâmetros!$B$5,"B","C"))</f>
        <v>B</v>
      </c>
      <c r="C398" s="6" t="s">
        <v>590</v>
      </c>
      <c r="D398" s="6" t="s">
        <v>66</v>
      </c>
      <c r="E398" s="6" t="s">
        <v>50</v>
      </c>
      <c r="F398" s="6" t="s">
        <v>313</v>
      </c>
      <c r="G398" s="7" t="n">
        <f aca="false">J398*S398</f>
        <v>1654.06107749928</v>
      </c>
      <c r="H398" s="7" t="n">
        <f aca="false">I398*Parâmetros!$B$6/100*S398</f>
        <v>67.2581100547393</v>
      </c>
      <c r="I398" s="8" t="n">
        <v>10190</v>
      </c>
      <c r="J398" s="8" t="n">
        <v>2506</v>
      </c>
      <c r="K398" s="9" t="n">
        <f aca="false">J398/I398</f>
        <v>0.245927379784102</v>
      </c>
      <c r="L398" s="10" t="n">
        <v>0.242</v>
      </c>
      <c r="M398" s="6" t="str">
        <f aca="false">IF(K398&gt;L398,"sim","não")</f>
        <v>sim</v>
      </c>
      <c r="N398" s="11" t="n">
        <v>3.36</v>
      </c>
      <c r="O398" s="8" t="n">
        <v>5762</v>
      </c>
      <c r="P398" s="8" t="n">
        <v>1180</v>
      </c>
      <c r="Q398" s="9" t="n">
        <f aca="false">O398/(O398+P398)</f>
        <v>0.830020167098819</v>
      </c>
      <c r="R398" s="10" t="n">
        <v>0.882</v>
      </c>
      <c r="S398" s="12" t="n">
        <f aca="false">2*Q398-1</f>
        <v>0.660040334197638</v>
      </c>
      <c r="T398" s="10" t="n">
        <v>0.13</v>
      </c>
      <c r="U398" s="6" t="s">
        <v>71</v>
      </c>
      <c r="V398" s="6" t="s">
        <v>72</v>
      </c>
      <c r="W398" s="6" t="s">
        <v>54</v>
      </c>
      <c r="X398" s="6" t="s">
        <v>983</v>
      </c>
      <c r="Y398" s="8" t="n">
        <v>10518</v>
      </c>
    </row>
    <row r="399" customFormat="false" ht="15" hidden="false" customHeight="false" outlineLevel="0" collapsed="false">
      <c r="A399" s="5" t="n">
        <f aca="false">RANK(G399,$G$2:$G$1311)</f>
        <v>398</v>
      </c>
      <c r="B399" s="6" t="str">
        <f aca="false">IF(G399&gt;=Parâmetros!$B$4,"A",IF(G399&gt;=Parâmetros!$B$5,"B","C"))</f>
        <v>B</v>
      </c>
      <c r="C399" s="6" t="s">
        <v>984</v>
      </c>
      <c r="D399" s="6" t="s">
        <v>208</v>
      </c>
      <c r="E399" s="6" t="s">
        <v>209</v>
      </c>
      <c r="F399" s="6" t="s">
        <v>421</v>
      </c>
      <c r="G399" s="7" t="n">
        <f aca="false">J399*S399</f>
        <v>1653.69477473546</v>
      </c>
      <c r="H399" s="7" t="n">
        <f aca="false">I399*Parâmetros!$B$6/100*S399</f>
        <v>62.7380167993891</v>
      </c>
      <c r="I399" s="8" t="n">
        <v>27452</v>
      </c>
      <c r="J399" s="8" t="n">
        <v>7236</v>
      </c>
      <c r="K399" s="9" t="n">
        <f aca="false">J399/I399</f>
        <v>0.263587352469765</v>
      </c>
      <c r="L399" s="10" t="n">
        <v>0.275</v>
      </c>
      <c r="M399" s="6" t="str">
        <f aca="false">IF(K399&gt;L399,"sim","não")</f>
        <v>não</v>
      </c>
      <c r="N399" s="11" t="n">
        <v>4.57</v>
      </c>
      <c r="O399" s="8" t="n">
        <v>11262</v>
      </c>
      <c r="P399" s="8" t="n">
        <v>7072</v>
      </c>
      <c r="Q399" s="9" t="n">
        <f aca="false">O399/(O399+P399)</f>
        <v>0.614268572051925</v>
      </c>
      <c r="R399" s="10" t="n">
        <v>0.641</v>
      </c>
      <c r="S399" s="12" t="n">
        <f aca="false">2*Q399-1</f>
        <v>0.228537144103851</v>
      </c>
      <c r="T399" s="10" t="n">
        <v>0.083</v>
      </c>
      <c r="U399" s="6" t="s">
        <v>68</v>
      </c>
      <c r="V399" s="6" t="s">
        <v>53</v>
      </c>
      <c r="W399" s="6" t="s">
        <v>211</v>
      </c>
      <c r="X399" s="6" t="s">
        <v>985</v>
      </c>
      <c r="Y399" s="8" t="n">
        <v>30792</v>
      </c>
    </row>
    <row r="400" customFormat="false" ht="15" hidden="false" customHeight="false" outlineLevel="0" collapsed="false">
      <c r="A400" s="5" t="n">
        <f aca="false">RANK(G400,$G$2:$G$1311)</f>
        <v>399</v>
      </c>
      <c r="B400" s="6" t="str">
        <f aca="false">IF(G400&gt;=Parâmetros!$B$4,"A",IF(G400&gt;=Parâmetros!$B$5,"B","C"))</f>
        <v>B</v>
      </c>
      <c r="C400" s="6" t="s">
        <v>986</v>
      </c>
      <c r="D400" s="6" t="s">
        <v>86</v>
      </c>
      <c r="E400" s="6" t="s">
        <v>50</v>
      </c>
      <c r="F400" s="6" t="s">
        <v>108</v>
      </c>
      <c r="G400" s="7" t="n">
        <f aca="false">J400*S400</f>
        <v>1653.39252336449</v>
      </c>
      <c r="H400" s="7" t="n">
        <f aca="false">I400*Parâmetros!$B$6/100*S400</f>
        <v>93.2778123918311</v>
      </c>
      <c r="I400" s="8" t="n">
        <v>15080</v>
      </c>
      <c r="J400" s="8" t="n">
        <v>2673</v>
      </c>
      <c r="K400" s="9" t="n">
        <f aca="false">J400/I400</f>
        <v>0.177254641909814</v>
      </c>
      <c r="L400" s="10" t="n">
        <v>0.261</v>
      </c>
      <c r="M400" s="6" t="str">
        <f aca="false">IF(K400&gt;L400,"sim","não")</f>
        <v>não</v>
      </c>
      <c r="N400" s="11" t="n">
        <v>2.56</v>
      </c>
      <c r="O400" s="8" t="n">
        <v>9352</v>
      </c>
      <c r="P400" s="8" t="n">
        <v>2204</v>
      </c>
      <c r="Q400" s="9" t="n">
        <f aca="false">O400/(O400+P400)</f>
        <v>0.809276566285912</v>
      </c>
      <c r="R400" s="10" t="n">
        <v>0.835</v>
      </c>
      <c r="S400" s="12" t="n">
        <f aca="false">2*Q400-1</f>
        <v>0.618553132571824</v>
      </c>
      <c r="T400" s="10" t="n">
        <v>0.063</v>
      </c>
      <c r="U400" s="6" t="s">
        <v>133</v>
      </c>
      <c r="V400" s="6" t="s">
        <v>72</v>
      </c>
      <c r="W400" s="6" t="s">
        <v>54</v>
      </c>
      <c r="X400" s="6" t="s">
        <v>987</v>
      </c>
      <c r="Y400" s="8" t="n">
        <v>17056</v>
      </c>
    </row>
    <row r="401" customFormat="false" ht="15" hidden="false" customHeight="false" outlineLevel="0" collapsed="false">
      <c r="A401" s="5" t="n">
        <f aca="false">RANK(G401,$G$2:$G$1311)</f>
        <v>400</v>
      </c>
      <c r="B401" s="6" t="str">
        <f aca="false">IF(G401&gt;=Parâmetros!$B$4,"A",IF(G401&gt;=Parâmetros!$B$5,"B","C"))</f>
        <v>B</v>
      </c>
      <c r="C401" s="6" t="s">
        <v>988</v>
      </c>
      <c r="D401" s="6" t="s">
        <v>141</v>
      </c>
      <c r="E401" s="6" t="s">
        <v>142</v>
      </c>
      <c r="F401" s="6" t="s">
        <v>192</v>
      </c>
      <c r="G401" s="7" t="n">
        <f aca="false">J401*S401</f>
        <v>1650.92384017163</v>
      </c>
      <c r="H401" s="7" t="n">
        <f aca="false">I401*Parâmetros!$B$6/100*S401</f>
        <v>51.7514659873067</v>
      </c>
      <c r="I401" s="8" t="n">
        <v>18385</v>
      </c>
      <c r="J401" s="8" t="n">
        <v>5865</v>
      </c>
      <c r="K401" s="9" t="n">
        <f aca="false">J401/I401</f>
        <v>0.319010062550993</v>
      </c>
      <c r="L401" s="10" t="n">
        <v>0.338</v>
      </c>
      <c r="M401" s="6" t="str">
        <f aca="false">IF(K401&gt;L401,"sim","não")</f>
        <v>não</v>
      </c>
      <c r="N401" s="11" t="n">
        <v>-0.76</v>
      </c>
      <c r="O401" s="8" t="n">
        <v>7168</v>
      </c>
      <c r="P401" s="8" t="n">
        <v>4019</v>
      </c>
      <c r="Q401" s="9" t="n">
        <f aca="false">O401/(O401+P401)</f>
        <v>0.640743720389738</v>
      </c>
      <c r="R401" s="10" t="n">
        <v>0.675</v>
      </c>
      <c r="S401" s="12" t="n">
        <f aca="false">2*Q401-1</f>
        <v>0.281487440779476</v>
      </c>
      <c r="T401" s="10" t="n">
        <v>0.157</v>
      </c>
      <c r="U401" s="6" t="s">
        <v>144</v>
      </c>
      <c r="V401" s="6" t="s">
        <v>72</v>
      </c>
      <c r="W401" s="6" t="s">
        <v>54</v>
      </c>
      <c r="X401" s="6" t="s">
        <v>989</v>
      </c>
      <c r="Y401" s="8" t="n">
        <v>21042</v>
      </c>
    </row>
    <row r="402" customFormat="false" ht="15" hidden="false" customHeight="false" outlineLevel="0" collapsed="false">
      <c r="A402" s="5" t="n">
        <f aca="false">RANK(G402,$G$2:$G$1311)</f>
        <v>401</v>
      </c>
      <c r="B402" s="6" t="str">
        <f aca="false">IF(G402&gt;=Parâmetros!$B$4,"A",IF(G402&gt;=Parâmetros!$B$5,"B","C"))</f>
        <v>B</v>
      </c>
      <c r="C402" s="6" t="s">
        <v>990</v>
      </c>
      <c r="D402" s="6" t="s">
        <v>66</v>
      </c>
      <c r="E402" s="6" t="s">
        <v>50</v>
      </c>
      <c r="F402" s="6" t="s">
        <v>371</v>
      </c>
      <c r="G402" s="7" t="n">
        <f aca="false">J402*S402</f>
        <v>1647.89928011722</v>
      </c>
      <c r="H402" s="7" t="n">
        <f aca="false">I402*Parâmetros!$B$6/100*S402</f>
        <v>79.4026788558323</v>
      </c>
      <c r="I402" s="8" t="n">
        <v>22237</v>
      </c>
      <c r="J402" s="8" t="n">
        <v>4615</v>
      </c>
      <c r="K402" s="9" t="n">
        <f aca="false">J402/I402</f>
        <v>0.207536987903044</v>
      </c>
      <c r="L402" s="10" t="n">
        <v>0.218</v>
      </c>
      <c r="M402" s="6" t="str">
        <f aca="false">IF(K402&gt;L402,"sim","não")</f>
        <v>não</v>
      </c>
      <c r="N402" s="11" t="n">
        <v>-1.19</v>
      </c>
      <c r="O402" s="8" t="n">
        <v>10651</v>
      </c>
      <c r="P402" s="8" t="n">
        <v>5046</v>
      </c>
      <c r="Q402" s="9" t="n">
        <f aca="false">O402/(O402+P402)</f>
        <v>0.678537300121042</v>
      </c>
      <c r="R402" s="10" t="n">
        <v>0.677</v>
      </c>
      <c r="S402" s="12" t="n">
        <f aca="false">2*Q402-1</f>
        <v>0.357074600242084</v>
      </c>
      <c r="T402" s="10" t="n">
        <v>0.086</v>
      </c>
      <c r="U402" s="6" t="s">
        <v>102</v>
      </c>
      <c r="V402" s="6" t="s">
        <v>72</v>
      </c>
      <c r="W402" s="6" t="s">
        <v>54</v>
      </c>
      <c r="X402" s="6" t="s">
        <v>991</v>
      </c>
      <c r="Y402" s="8" t="n">
        <v>26359</v>
      </c>
    </row>
    <row r="403" customFormat="false" ht="15" hidden="false" customHeight="false" outlineLevel="0" collapsed="false">
      <c r="A403" s="5" t="n">
        <f aca="false">RANK(G403,$G$2:$G$1311)</f>
        <v>402</v>
      </c>
      <c r="B403" s="6" t="str">
        <f aca="false">IF(G403&gt;=Parâmetros!$B$4,"A",IF(G403&gt;=Parâmetros!$B$5,"B","C"))</f>
        <v>B</v>
      </c>
      <c r="C403" s="6" t="s">
        <v>992</v>
      </c>
      <c r="D403" s="6" t="s">
        <v>49</v>
      </c>
      <c r="E403" s="6" t="s">
        <v>50</v>
      </c>
      <c r="F403" s="6" t="s">
        <v>468</v>
      </c>
      <c r="G403" s="7" t="n">
        <f aca="false">J403*S403</f>
        <v>1647.66311628418</v>
      </c>
      <c r="H403" s="7" t="n">
        <f aca="false">I403*Parâmetros!$B$6/100*S403</f>
        <v>90.8990831228725</v>
      </c>
      <c r="I403" s="8" t="n">
        <v>12115</v>
      </c>
      <c r="J403" s="8" t="n">
        <v>2196</v>
      </c>
      <c r="K403" s="9" t="n">
        <f aca="false">J403/I403</f>
        <v>0.181262897234833</v>
      </c>
      <c r="L403" s="10" t="n">
        <v>0.229</v>
      </c>
      <c r="M403" s="6" t="str">
        <f aca="false">IF(K403&gt;L403,"sim","não")</f>
        <v>não</v>
      </c>
      <c r="N403" s="11" t="n">
        <v>-0.16</v>
      </c>
      <c r="O403" s="8" t="n">
        <v>7970</v>
      </c>
      <c r="P403" s="8" t="n">
        <v>1137</v>
      </c>
      <c r="Q403" s="9" t="n">
        <f aca="false">O403/(O403+P403)</f>
        <v>0.875150982760514</v>
      </c>
      <c r="R403" s="10" t="n">
        <v>0.901</v>
      </c>
      <c r="S403" s="12" t="n">
        <f aca="false">2*Q403-1</f>
        <v>0.750301965521028</v>
      </c>
      <c r="T403" s="10" t="n">
        <v>0.132</v>
      </c>
      <c r="U403" s="6" t="s">
        <v>52</v>
      </c>
      <c r="V403" s="6" t="s">
        <v>53</v>
      </c>
      <c r="W403" s="6" t="s">
        <v>54</v>
      </c>
      <c r="X403" s="6" t="s">
        <v>993</v>
      </c>
      <c r="Y403" s="8" t="n">
        <v>13836</v>
      </c>
    </row>
    <row r="404" customFormat="false" ht="15" hidden="false" customHeight="false" outlineLevel="0" collapsed="false">
      <c r="A404" s="5" t="n">
        <f aca="false">RANK(G404,$G$2:$G$1311)</f>
        <v>403</v>
      </c>
      <c r="B404" s="6" t="str">
        <f aca="false">IF(G404&gt;=Parâmetros!$B$4,"A",IF(G404&gt;=Parâmetros!$B$5,"B","C"))</f>
        <v>B</v>
      </c>
      <c r="C404" s="6" t="s">
        <v>994</v>
      </c>
      <c r="D404" s="6" t="s">
        <v>407</v>
      </c>
      <c r="E404" s="6" t="s">
        <v>50</v>
      </c>
      <c r="F404" s="6" t="s">
        <v>994</v>
      </c>
      <c r="G404" s="7" t="n">
        <f aca="false">J404*S404</f>
        <v>1646.94715327237</v>
      </c>
      <c r="H404" s="7" t="n">
        <f aca="false">I404*Parâmetros!$B$6/100*S404</f>
        <v>84.8127548569261</v>
      </c>
      <c r="I404" s="8" t="n">
        <v>32922</v>
      </c>
      <c r="J404" s="8" t="n">
        <v>6393</v>
      </c>
      <c r="K404" s="9" t="n">
        <f aca="false">J404/I404</f>
        <v>0.194186258429014</v>
      </c>
      <c r="L404" s="10" t="n">
        <v>0.201</v>
      </c>
      <c r="M404" s="6" t="str">
        <f aca="false">IF(K404&gt;L404,"sim","não")</f>
        <v>não</v>
      </c>
      <c r="N404" s="11" t="n">
        <v>-1.18</v>
      </c>
      <c r="O404" s="8" t="n">
        <v>14921</v>
      </c>
      <c r="P404" s="8" t="n">
        <v>8808</v>
      </c>
      <c r="Q404" s="9" t="n">
        <f aca="false">O404/(O404+P404)</f>
        <v>0.62880863078933</v>
      </c>
      <c r="R404" s="10" t="n">
        <v>0.633</v>
      </c>
      <c r="S404" s="12" t="n">
        <f aca="false">2*Q404-1</f>
        <v>0.257617261578659</v>
      </c>
      <c r="T404" s="10" t="n">
        <v>0.129</v>
      </c>
      <c r="U404" s="6" t="s">
        <v>77</v>
      </c>
      <c r="V404" s="6" t="s">
        <v>59</v>
      </c>
      <c r="W404" s="6" t="s">
        <v>211</v>
      </c>
      <c r="X404" s="6" t="s">
        <v>995</v>
      </c>
      <c r="Y404" s="8" t="n">
        <v>41313</v>
      </c>
    </row>
    <row r="405" customFormat="false" ht="15" hidden="false" customHeight="false" outlineLevel="0" collapsed="false">
      <c r="A405" s="5" t="n">
        <f aca="false">RANK(G405,$G$2:$G$1311)</f>
        <v>404</v>
      </c>
      <c r="B405" s="6" t="str">
        <f aca="false">IF(G405&gt;=Parâmetros!$B$4,"A",IF(G405&gt;=Parâmetros!$B$5,"B","C"))</f>
        <v>B</v>
      </c>
      <c r="C405" s="6" t="s">
        <v>996</v>
      </c>
      <c r="D405" s="6" t="s">
        <v>49</v>
      </c>
      <c r="E405" s="6" t="s">
        <v>50</v>
      </c>
      <c r="F405" s="6" t="s">
        <v>189</v>
      </c>
      <c r="G405" s="7" t="n">
        <f aca="false">J405*S405</f>
        <v>1645.75664905137</v>
      </c>
      <c r="H405" s="7" t="n">
        <f aca="false">I405*Parâmetros!$B$6/100*S405</f>
        <v>78.2244199948021</v>
      </c>
      <c r="I405" s="8" t="n">
        <v>15728</v>
      </c>
      <c r="J405" s="8" t="n">
        <v>3309</v>
      </c>
      <c r="K405" s="9" t="n">
        <f aca="false">J405/I405</f>
        <v>0.210389114954222</v>
      </c>
      <c r="L405" s="10" t="n">
        <v>0.272</v>
      </c>
      <c r="M405" s="6" t="str">
        <f aca="false">IF(K405&gt;L405,"sim","não")</f>
        <v>não</v>
      </c>
      <c r="N405" s="11" t="n">
        <v>1.08</v>
      </c>
      <c r="O405" s="8" t="n">
        <v>8642</v>
      </c>
      <c r="P405" s="8" t="n">
        <v>2901</v>
      </c>
      <c r="Q405" s="9" t="n">
        <f aca="false">O405/(O405+P405)</f>
        <v>0.748678852984493</v>
      </c>
      <c r="R405" s="10" t="n">
        <v>0.79</v>
      </c>
      <c r="S405" s="12" t="n">
        <f aca="false">2*Q405-1</f>
        <v>0.497357705968986</v>
      </c>
      <c r="T405" s="10" t="n">
        <v>0.09</v>
      </c>
      <c r="U405" s="6" t="s">
        <v>96</v>
      </c>
      <c r="V405" s="6" t="s">
        <v>72</v>
      </c>
      <c r="W405" s="6" t="s">
        <v>54</v>
      </c>
      <c r="X405" s="6" t="s">
        <v>997</v>
      </c>
      <c r="Y405" s="8" t="n">
        <v>19589</v>
      </c>
    </row>
    <row r="406" customFormat="false" ht="15" hidden="false" customHeight="false" outlineLevel="0" collapsed="false">
      <c r="A406" s="5" t="n">
        <f aca="false">RANK(G406,$G$2:$G$1311)</f>
        <v>405</v>
      </c>
      <c r="B406" s="6" t="str">
        <f aca="false">IF(G406&gt;=Parâmetros!$B$4,"A",IF(G406&gt;=Parâmetros!$B$5,"B","C"))</f>
        <v>B</v>
      </c>
      <c r="C406" s="6" t="s">
        <v>998</v>
      </c>
      <c r="D406" s="6" t="s">
        <v>86</v>
      </c>
      <c r="E406" s="6" t="s">
        <v>50</v>
      </c>
      <c r="F406" s="6" t="s">
        <v>830</v>
      </c>
      <c r="G406" s="7" t="n">
        <f aca="false">J406*S406</f>
        <v>1644.650330695</v>
      </c>
      <c r="H406" s="7" t="n">
        <f aca="false">I406*Parâmetros!$B$6/100*S406</f>
        <v>73.0943228884311</v>
      </c>
      <c r="I406" s="8" t="n">
        <v>13022</v>
      </c>
      <c r="J406" s="8" t="n">
        <v>2930</v>
      </c>
      <c r="K406" s="9" t="n">
        <f aca="false">J406/I406</f>
        <v>0.225003839655967</v>
      </c>
      <c r="L406" s="10" t="n">
        <v>0.277</v>
      </c>
      <c r="M406" s="6" t="str">
        <f aca="false">IF(K406&gt;L406,"sim","não")</f>
        <v>não</v>
      </c>
      <c r="N406" s="11" t="n">
        <v>0.41</v>
      </c>
      <c r="O406" s="8" t="n">
        <v>7200</v>
      </c>
      <c r="P406" s="8" t="n">
        <v>2023</v>
      </c>
      <c r="Q406" s="9" t="n">
        <f aca="false">O406/(O406+P406)</f>
        <v>0.780657053019625</v>
      </c>
      <c r="R406" s="10" t="n">
        <v>0.82</v>
      </c>
      <c r="S406" s="12" t="n">
        <f aca="false">2*Q406-1</f>
        <v>0.56131410603925</v>
      </c>
      <c r="T406" s="10" t="n">
        <v>0.103</v>
      </c>
      <c r="U406" s="6" t="s">
        <v>58</v>
      </c>
      <c r="V406" s="6" t="s">
        <v>59</v>
      </c>
      <c r="W406" s="6" t="s">
        <v>54</v>
      </c>
      <c r="X406" s="6" t="s">
        <v>999</v>
      </c>
      <c r="Y406" s="8" t="n">
        <v>16976</v>
      </c>
    </row>
    <row r="407" customFormat="false" ht="15" hidden="false" customHeight="false" outlineLevel="0" collapsed="false">
      <c r="A407" s="5" t="n">
        <f aca="false">RANK(G407,$G$2:$G$1311)</f>
        <v>406</v>
      </c>
      <c r="B407" s="6" t="str">
        <f aca="false">IF(G407&gt;=Parâmetros!$B$4,"A",IF(G407&gt;=Parâmetros!$B$5,"B","C"))</f>
        <v>B</v>
      </c>
      <c r="C407" s="6" t="s">
        <v>1000</v>
      </c>
      <c r="D407" s="6" t="s">
        <v>49</v>
      </c>
      <c r="E407" s="6" t="s">
        <v>50</v>
      </c>
      <c r="F407" s="6" t="s">
        <v>51</v>
      </c>
      <c r="G407" s="7" t="n">
        <f aca="false">J407*S407</f>
        <v>1644.45744108469</v>
      </c>
      <c r="H407" s="7" t="n">
        <f aca="false">I407*Parâmetros!$B$6/100*S407</f>
        <v>71.9429958032928</v>
      </c>
      <c r="I407" s="8" t="n">
        <v>13374</v>
      </c>
      <c r="J407" s="8" t="n">
        <v>3057</v>
      </c>
      <c r="K407" s="9" t="n">
        <f aca="false">J407/I407</f>
        <v>0.228577837595334</v>
      </c>
      <c r="L407" s="10" t="n">
        <v>0.219</v>
      </c>
      <c r="M407" s="6" t="str">
        <f aca="false">IF(K407&gt;L407,"sim","não")</f>
        <v>sim</v>
      </c>
      <c r="N407" s="11" t="n">
        <v>0.86</v>
      </c>
      <c r="O407" s="8" t="n">
        <v>7146</v>
      </c>
      <c r="P407" s="8" t="n">
        <v>2147</v>
      </c>
      <c r="Q407" s="9" t="n">
        <f aca="false">O407/(O407+P407)</f>
        <v>0.768965888303024</v>
      </c>
      <c r="R407" s="10" t="n">
        <v>0.794</v>
      </c>
      <c r="S407" s="12" t="n">
        <f aca="false">2*Q407-1</f>
        <v>0.537931776606048</v>
      </c>
      <c r="T407" s="10" t="n">
        <v>0.089</v>
      </c>
      <c r="U407" s="6" t="s">
        <v>144</v>
      </c>
      <c r="V407" s="6" t="s">
        <v>72</v>
      </c>
      <c r="W407" s="6" t="s">
        <v>54</v>
      </c>
      <c r="X407" s="6" t="s">
        <v>1001</v>
      </c>
      <c r="Y407" s="8" t="n">
        <v>11438</v>
      </c>
    </row>
    <row r="408" customFormat="false" ht="15" hidden="false" customHeight="false" outlineLevel="0" collapsed="false">
      <c r="A408" s="5" t="n">
        <f aca="false">RANK(G408,$G$2:$G$1311)</f>
        <v>407</v>
      </c>
      <c r="B408" s="6" t="str">
        <f aca="false">IF(G408&gt;=Parâmetros!$B$4,"A",IF(G408&gt;=Parâmetros!$B$5,"B","C"))</f>
        <v>B</v>
      </c>
      <c r="C408" s="6" t="s">
        <v>1002</v>
      </c>
      <c r="D408" s="6" t="s">
        <v>223</v>
      </c>
      <c r="E408" s="6" t="s">
        <v>209</v>
      </c>
      <c r="F408" s="6" t="s">
        <v>1003</v>
      </c>
      <c r="G408" s="7" t="n">
        <f aca="false">J408*S408</f>
        <v>1644.06164383562</v>
      </c>
      <c r="H408" s="7" t="n">
        <f aca="false">I408*Parâmetros!$B$6/100*S408</f>
        <v>87.0447431506849</v>
      </c>
      <c r="I408" s="8" t="n">
        <v>38078</v>
      </c>
      <c r="J408" s="8" t="n">
        <v>7192</v>
      </c>
      <c r="K408" s="9" t="n">
        <f aca="false">J408/I408</f>
        <v>0.188875466148432</v>
      </c>
      <c r="L408" s="10" t="n">
        <v>0.186</v>
      </c>
      <c r="M408" s="6" t="str">
        <f aca="false">IF(K408&gt;L408,"sim","não")</f>
        <v>sim</v>
      </c>
      <c r="N408" s="11" t="n">
        <v>2.49</v>
      </c>
      <c r="O408" s="8" t="n">
        <v>17220</v>
      </c>
      <c r="P408" s="8" t="n">
        <v>10812</v>
      </c>
      <c r="Q408" s="9" t="n">
        <f aca="false">O408/(O408+P408)</f>
        <v>0.614297945205479</v>
      </c>
      <c r="R408" s="10" t="n">
        <v>0.651</v>
      </c>
      <c r="S408" s="12" t="n">
        <f aca="false">2*Q408-1</f>
        <v>0.228595890410959</v>
      </c>
      <c r="T408" s="10" t="n">
        <v>0.081</v>
      </c>
      <c r="U408" s="6" t="s">
        <v>52</v>
      </c>
      <c r="V408" s="6" t="s">
        <v>53</v>
      </c>
      <c r="W408" s="6" t="s">
        <v>54</v>
      </c>
      <c r="X408" s="6" t="s">
        <v>1004</v>
      </c>
      <c r="Y408" s="8" t="n">
        <v>44772</v>
      </c>
    </row>
    <row r="409" customFormat="false" ht="15" hidden="false" customHeight="false" outlineLevel="0" collapsed="false">
      <c r="A409" s="5" t="n">
        <f aca="false">RANK(G409,$G$2:$G$1311)</f>
        <v>408</v>
      </c>
      <c r="B409" s="6" t="str">
        <f aca="false">IF(G409&gt;=Parâmetros!$B$4,"A",IF(G409&gt;=Parâmetros!$B$5,"B","C"))</f>
        <v>B</v>
      </c>
      <c r="C409" s="6" t="s">
        <v>1005</v>
      </c>
      <c r="D409" s="6" t="s">
        <v>49</v>
      </c>
      <c r="E409" s="6" t="s">
        <v>50</v>
      </c>
      <c r="F409" s="6" t="s">
        <v>289</v>
      </c>
      <c r="G409" s="7" t="n">
        <f aca="false">J409*S409</f>
        <v>1643.41689839572</v>
      </c>
      <c r="H409" s="7" t="n">
        <f aca="false">I409*Parâmetros!$B$6/100*S409</f>
        <v>77.7984513368984</v>
      </c>
      <c r="I409" s="8" t="n">
        <v>13416</v>
      </c>
      <c r="J409" s="8" t="n">
        <v>2834</v>
      </c>
      <c r="K409" s="9" t="n">
        <f aca="false">J409/I409</f>
        <v>0.211240310077519</v>
      </c>
      <c r="L409" s="10" t="n">
        <v>0.253</v>
      </c>
      <c r="M409" s="6" t="str">
        <f aca="false">IF(K409&gt;L409,"sim","não")</f>
        <v>não</v>
      </c>
      <c r="N409" s="11" t="n">
        <v>0.54</v>
      </c>
      <c r="O409" s="8" t="n">
        <v>7386</v>
      </c>
      <c r="P409" s="8" t="n">
        <v>1964</v>
      </c>
      <c r="Q409" s="9" t="n">
        <f aca="false">O409/(O409+P409)</f>
        <v>0.789946524064171</v>
      </c>
      <c r="R409" s="10" t="n">
        <v>0.82</v>
      </c>
      <c r="S409" s="12" t="n">
        <f aca="false">2*Q409-1</f>
        <v>0.579893048128342</v>
      </c>
      <c r="T409" s="10" t="n">
        <v>0.095</v>
      </c>
      <c r="U409" s="6" t="s">
        <v>71</v>
      </c>
      <c r="V409" s="6" t="s">
        <v>72</v>
      </c>
      <c r="W409" s="6" t="s">
        <v>54</v>
      </c>
      <c r="X409" s="6" t="s">
        <v>1006</v>
      </c>
      <c r="Y409" s="8" t="n">
        <v>14497</v>
      </c>
    </row>
    <row r="410" customFormat="false" ht="15" hidden="false" customHeight="false" outlineLevel="0" collapsed="false">
      <c r="A410" s="5" t="n">
        <f aca="false">RANK(G410,$G$2:$G$1311)</f>
        <v>409</v>
      </c>
      <c r="B410" s="6" t="str">
        <f aca="false">IF(G410&gt;=Parâmetros!$B$4,"A",IF(G410&gt;=Parâmetros!$B$5,"B","C"))</f>
        <v>B</v>
      </c>
      <c r="C410" s="6" t="s">
        <v>1007</v>
      </c>
      <c r="D410" s="6" t="s">
        <v>141</v>
      </c>
      <c r="E410" s="6" t="s">
        <v>142</v>
      </c>
      <c r="F410" s="6" t="s">
        <v>1008</v>
      </c>
      <c r="G410" s="7" t="n">
        <f aca="false">J410*S410</f>
        <v>1641.66101084657</v>
      </c>
      <c r="H410" s="7" t="n">
        <f aca="false">I410*Parâmetros!$B$6/100*S410</f>
        <v>72.6209217336514</v>
      </c>
      <c r="I410" s="8" t="n">
        <v>31682</v>
      </c>
      <c r="J410" s="8" t="n">
        <v>7162</v>
      </c>
      <c r="K410" s="9" t="n">
        <f aca="false">J410/I410</f>
        <v>0.226058960924184</v>
      </c>
      <c r="L410" s="10" t="n">
        <v>0.236</v>
      </c>
      <c r="M410" s="6" t="str">
        <f aca="false">IF(K410&gt;L410,"sim","não")</f>
        <v>não</v>
      </c>
      <c r="N410" s="11" t="n">
        <v>-1.53</v>
      </c>
      <c r="O410" s="8" t="n">
        <v>13656</v>
      </c>
      <c r="P410" s="8" t="n">
        <v>8563</v>
      </c>
      <c r="Q410" s="9" t="n">
        <f aca="false">O410/(O410+P410)</f>
        <v>0.614609118322157</v>
      </c>
      <c r="R410" s="10" t="n">
        <v>0.639</v>
      </c>
      <c r="S410" s="12" t="n">
        <f aca="false">2*Q410-1</f>
        <v>0.229218236644313</v>
      </c>
      <c r="T410" s="10" t="n">
        <v>0.142</v>
      </c>
      <c r="U410" s="6" t="s">
        <v>63</v>
      </c>
      <c r="V410" s="6" t="s">
        <v>59</v>
      </c>
      <c r="W410" s="6" t="s">
        <v>54</v>
      </c>
      <c r="X410" s="6" t="s">
        <v>1009</v>
      </c>
      <c r="Y410" s="8" t="n">
        <v>37438</v>
      </c>
    </row>
    <row r="411" customFormat="false" ht="15" hidden="false" customHeight="false" outlineLevel="0" collapsed="false">
      <c r="A411" s="5" t="n">
        <f aca="false">RANK(G411,$G$2:$G$1311)</f>
        <v>410</v>
      </c>
      <c r="B411" s="6" t="str">
        <f aca="false">IF(G411&gt;=Parâmetros!$B$4,"A",IF(G411&gt;=Parâmetros!$B$5,"B","C"))</f>
        <v>B</v>
      </c>
      <c r="C411" s="6" t="s">
        <v>1010</v>
      </c>
      <c r="D411" s="6" t="s">
        <v>75</v>
      </c>
      <c r="E411" s="6" t="s">
        <v>50</v>
      </c>
      <c r="F411" s="6" t="s">
        <v>597</v>
      </c>
      <c r="G411" s="7" t="n">
        <f aca="false">J411*S411</f>
        <v>1639.96137876491</v>
      </c>
      <c r="H411" s="7" t="n">
        <f aca="false">I411*Parâmetros!$B$6/100*S411</f>
        <v>106.63035457721</v>
      </c>
      <c r="I411" s="8" t="n">
        <v>19467</v>
      </c>
      <c r="J411" s="8" t="n">
        <v>2994</v>
      </c>
      <c r="K411" s="9" t="n">
        <f aca="false">J411/I411</f>
        <v>0.153798736323008</v>
      </c>
      <c r="L411" s="10" t="n">
        <v>0.148</v>
      </c>
      <c r="M411" s="6" t="str">
        <f aca="false">IF(K411&gt;L411,"sim","não")</f>
        <v>sim</v>
      </c>
      <c r="N411" s="11" t="n">
        <v>0.41</v>
      </c>
      <c r="O411" s="8" t="n">
        <v>11742</v>
      </c>
      <c r="P411" s="8" t="n">
        <v>3431</v>
      </c>
      <c r="Q411" s="9" t="n">
        <f aca="false">O411/(O411+P411)</f>
        <v>0.773874645752323</v>
      </c>
      <c r="R411" s="10" t="n">
        <v>0.819</v>
      </c>
      <c r="S411" s="12" t="n">
        <f aca="false">2*Q411-1</f>
        <v>0.547749291504647</v>
      </c>
      <c r="T411" s="10" t="n">
        <v>0.083</v>
      </c>
      <c r="U411" s="6" t="s">
        <v>63</v>
      </c>
      <c r="V411" s="6" t="s">
        <v>59</v>
      </c>
      <c r="W411" s="6" t="s">
        <v>54</v>
      </c>
      <c r="X411" s="6" t="s">
        <v>1011</v>
      </c>
      <c r="Y411" s="8" t="n">
        <v>23915</v>
      </c>
    </row>
    <row r="412" customFormat="false" ht="15" hidden="false" customHeight="false" outlineLevel="0" collapsed="false">
      <c r="A412" s="5" t="n">
        <f aca="false">RANK(G412,$G$2:$G$1311)</f>
        <v>411</v>
      </c>
      <c r="B412" s="6" t="str">
        <f aca="false">IF(G412&gt;=Parâmetros!$B$4,"A",IF(G412&gt;=Parâmetros!$B$5,"B","C"))</f>
        <v>B</v>
      </c>
      <c r="C412" s="6" t="s">
        <v>1012</v>
      </c>
      <c r="D412" s="6" t="s">
        <v>49</v>
      </c>
      <c r="E412" s="6" t="s">
        <v>50</v>
      </c>
      <c r="F412" s="6" t="s">
        <v>289</v>
      </c>
      <c r="G412" s="7" t="n">
        <f aca="false">J412*S412</f>
        <v>1638.2462443367</v>
      </c>
      <c r="H412" s="7" t="n">
        <f aca="false">I412*Parâmetros!$B$6/100*S412</f>
        <v>92.0355369207535</v>
      </c>
      <c r="I412" s="8" t="n">
        <v>17483</v>
      </c>
      <c r="J412" s="8" t="n">
        <v>3112</v>
      </c>
      <c r="K412" s="9" t="n">
        <f aca="false">J412/I412</f>
        <v>0.178001487158954</v>
      </c>
      <c r="L412" s="10" t="n">
        <v>0.184</v>
      </c>
      <c r="M412" s="6" t="str">
        <f aca="false">IF(K412&gt;L412,"sim","não")</f>
        <v>não</v>
      </c>
      <c r="N412" s="11" t="n">
        <v>-0.43</v>
      </c>
      <c r="O412" s="8" t="n">
        <v>9602</v>
      </c>
      <c r="P412" s="8" t="n">
        <v>2979</v>
      </c>
      <c r="Q412" s="9" t="n">
        <f aca="false">O412/(O412+P412)</f>
        <v>0.763214370876719</v>
      </c>
      <c r="R412" s="10" t="n">
        <v>0.798</v>
      </c>
      <c r="S412" s="12" t="n">
        <f aca="false">2*Q412-1</f>
        <v>0.526428741753438</v>
      </c>
      <c r="T412" s="10" t="n">
        <v>0.087</v>
      </c>
      <c r="U412" s="6" t="s">
        <v>71</v>
      </c>
      <c r="V412" s="6" t="s">
        <v>72</v>
      </c>
      <c r="W412" s="6" t="s">
        <v>54</v>
      </c>
      <c r="X412" s="6" t="s">
        <v>1013</v>
      </c>
      <c r="Y412" s="8" t="n">
        <v>20800</v>
      </c>
    </row>
    <row r="413" customFormat="false" ht="15" hidden="false" customHeight="false" outlineLevel="0" collapsed="false">
      <c r="A413" s="5" t="n">
        <f aca="false">RANK(G413,$G$2:$G$1311)</f>
        <v>412</v>
      </c>
      <c r="B413" s="6" t="str">
        <f aca="false">IF(G413&gt;=Parâmetros!$B$4,"A",IF(G413&gt;=Parâmetros!$B$5,"B","C"))</f>
        <v>B</v>
      </c>
      <c r="C413" s="6" t="s">
        <v>1014</v>
      </c>
      <c r="D413" s="6" t="s">
        <v>49</v>
      </c>
      <c r="E413" s="6" t="s">
        <v>50</v>
      </c>
      <c r="F413" s="6" t="s">
        <v>132</v>
      </c>
      <c r="G413" s="7" t="n">
        <f aca="false">J413*S413</f>
        <v>1634.62688319311</v>
      </c>
      <c r="H413" s="7" t="n">
        <f aca="false">I413*Parâmetros!$B$6/100*S413</f>
        <v>75.2750361964391</v>
      </c>
      <c r="I413" s="8" t="n">
        <v>14469</v>
      </c>
      <c r="J413" s="8" t="n">
        <v>3142</v>
      </c>
      <c r="K413" s="9" t="n">
        <f aca="false">J413/I413</f>
        <v>0.217153915267123</v>
      </c>
      <c r="L413" s="10" t="n">
        <v>0.28</v>
      </c>
      <c r="M413" s="6" t="str">
        <f aca="false">IF(K413&gt;L413,"sim","não")</f>
        <v>não</v>
      </c>
      <c r="N413" s="11" t="n">
        <v>-0.49</v>
      </c>
      <c r="O413" s="8" t="n">
        <v>7770</v>
      </c>
      <c r="P413" s="8" t="n">
        <v>2452</v>
      </c>
      <c r="Q413" s="9" t="n">
        <f aca="false">O413/(O413+P413)</f>
        <v>0.760125220113481</v>
      </c>
      <c r="R413" s="10" t="n">
        <v>0.795</v>
      </c>
      <c r="S413" s="12" t="n">
        <f aca="false">2*Q413-1</f>
        <v>0.520250440226961</v>
      </c>
      <c r="T413" s="10" t="n">
        <v>0.092</v>
      </c>
      <c r="U413" s="6" t="s">
        <v>71</v>
      </c>
      <c r="V413" s="6" t="s">
        <v>72</v>
      </c>
      <c r="W413" s="6" t="s">
        <v>54</v>
      </c>
      <c r="X413" s="6" t="s">
        <v>1015</v>
      </c>
      <c r="Y413" s="8" t="n">
        <v>16008</v>
      </c>
    </row>
    <row r="414" customFormat="false" ht="15" hidden="false" customHeight="false" outlineLevel="0" collapsed="false">
      <c r="A414" s="5" t="n">
        <f aca="false">RANK(G414,$G$2:$G$1311)</f>
        <v>413</v>
      </c>
      <c r="B414" s="6" t="str">
        <f aca="false">IF(G414&gt;=Parâmetros!$B$4,"A",IF(G414&gt;=Parâmetros!$B$5,"B","C"))</f>
        <v>B</v>
      </c>
      <c r="C414" s="6" t="s">
        <v>1016</v>
      </c>
      <c r="D414" s="6" t="s">
        <v>49</v>
      </c>
      <c r="E414" s="6" t="s">
        <v>50</v>
      </c>
      <c r="F414" s="6" t="s">
        <v>230</v>
      </c>
      <c r="G414" s="7" t="n">
        <f aca="false">J414*S414</f>
        <v>1633.3316035288</v>
      </c>
      <c r="H414" s="7" t="n">
        <f aca="false">I414*Parâmetros!$B$6/100*S414</f>
        <v>70.8047223663726</v>
      </c>
      <c r="I414" s="8" t="n">
        <v>17470</v>
      </c>
      <c r="J414" s="8" t="n">
        <v>4030</v>
      </c>
      <c r="K414" s="9" t="n">
        <f aca="false">J414/I414</f>
        <v>0.230681167716085</v>
      </c>
      <c r="L414" s="10" t="n">
        <v>0.258</v>
      </c>
      <c r="M414" s="6" t="str">
        <f aca="false">IF(K414&gt;L414,"sim","não")</f>
        <v>não</v>
      </c>
      <c r="N414" s="11" t="n">
        <v>-0.64</v>
      </c>
      <c r="O414" s="8" t="n">
        <v>8124</v>
      </c>
      <c r="P414" s="8" t="n">
        <v>3438</v>
      </c>
      <c r="Q414" s="9" t="n">
        <f aca="false">O414/(O414+P414)</f>
        <v>0.702646600934095</v>
      </c>
      <c r="R414" s="10" t="n">
        <v>0.763</v>
      </c>
      <c r="S414" s="12" t="n">
        <f aca="false">2*Q414-1</f>
        <v>0.405293201868189</v>
      </c>
      <c r="T414" s="10" t="n">
        <v>0.127</v>
      </c>
      <c r="U414" s="6" t="s">
        <v>71</v>
      </c>
      <c r="V414" s="6" t="s">
        <v>72</v>
      </c>
      <c r="W414" s="6" t="s">
        <v>54</v>
      </c>
      <c r="X414" s="6" t="s">
        <v>1017</v>
      </c>
      <c r="Y414" s="8" t="n">
        <v>20086</v>
      </c>
    </row>
    <row r="415" customFormat="false" ht="15" hidden="false" customHeight="false" outlineLevel="0" collapsed="false">
      <c r="A415" s="5" t="n">
        <f aca="false">RANK(G415,$G$2:$G$1311)</f>
        <v>414</v>
      </c>
      <c r="B415" s="6" t="str">
        <f aca="false">IF(G415&gt;=Parâmetros!$B$4,"A",IF(G415&gt;=Parâmetros!$B$5,"B","C"))</f>
        <v>B</v>
      </c>
      <c r="C415" s="6" t="s">
        <v>1018</v>
      </c>
      <c r="D415" s="6" t="s">
        <v>223</v>
      </c>
      <c r="E415" s="6" t="s">
        <v>209</v>
      </c>
      <c r="F415" s="6" t="s">
        <v>438</v>
      </c>
      <c r="G415" s="7" t="n">
        <f aca="false">J415*S415</f>
        <v>1633.07190233586</v>
      </c>
      <c r="H415" s="7" t="n">
        <f aca="false">I415*Parâmetros!$B$6/100*S415</f>
        <v>58.2130520042295</v>
      </c>
      <c r="I415" s="8" t="n">
        <v>15966</v>
      </c>
      <c r="J415" s="8" t="n">
        <v>4479</v>
      </c>
      <c r="K415" s="9" t="n">
        <f aca="false">J415/I415</f>
        <v>0.280533633972191</v>
      </c>
      <c r="L415" s="10" t="n">
        <v>0.292</v>
      </c>
      <c r="M415" s="6" t="str">
        <f aca="false">IF(K415&gt;L415,"sim","não")</f>
        <v>não</v>
      </c>
      <c r="N415" s="11" t="n">
        <v>6.17</v>
      </c>
      <c r="O415" s="8" t="n">
        <v>7098</v>
      </c>
      <c r="P415" s="8" t="n">
        <v>3305</v>
      </c>
      <c r="Q415" s="9" t="n">
        <f aca="false">O415/(O415+P415)</f>
        <v>0.682303181774488</v>
      </c>
      <c r="R415" s="10" t="n">
        <v>0.673</v>
      </c>
      <c r="S415" s="12" t="n">
        <f aca="false">2*Q415-1</f>
        <v>0.364606363548976</v>
      </c>
      <c r="T415" s="10" t="n">
        <v>0.058</v>
      </c>
      <c r="U415" s="6" t="s">
        <v>71</v>
      </c>
      <c r="V415" s="6" t="s">
        <v>72</v>
      </c>
      <c r="W415" s="6" t="s">
        <v>54</v>
      </c>
      <c r="X415" s="6" t="s">
        <v>1019</v>
      </c>
      <c r="Y415" s="8" t="n">
        <v>20757</v>
      </c>
    </row>
    <row r="416" customFormat="false" ht="15" hidden="false" customHeight="false" outlineLevel="0" collapsed="false">
      <c r="A416" s="5" t="n">
        <f aca="false">RANK(G416,$G$2:$G$1311)</f>
        <v>415</v>
      </c>
      <c r="B416" s="6" t="str">
        <f aca="false">IF(G416&gt;=Parâmetros!$B$4,"A",IF(G416&gt;=Parâmetros!$B$5,"B","C"))</f>
        <v>B</v>
      </c>
      <c r="C416" s="6" t="s">
        <v>1020</v>
      </c>
      <c r="D416" s="6" t="s">
        <v>49</v>
      </c>
      <c r="E416" s="6" t="s">
        <v>50</v>
      </c>
      <c r="F416" s="6" t="s">
        <v>289</v>
      </c>
      <c r="G416" s="7" t="n">
        <f aca="false">J416*S416</f>
        <v>1632.70795734208</v>
      </c>
      <c r="H416" s="7" t="n">
        <f aca="false">I416*Parâmetros!$B$6/100*S416</f>
        <v>74.9711730926989</v>
      </c>
      <c r="I416" s="8" t="n">
        <v>13826</v>
      </c>
      <c r="J416" s="8" t="n">
        <v>3011</v>
      </c>
      <c r="K416" s="9" t="n">
        <f aca="false">J416/I416</f>
        <v>0.217778099233329</v>
      </c>
      <c r="L416" s="10" t="n">
        <v>0.268</v>
      </c>
      <c r="M416" s="6" t="str">
        <f aca="false">IF(K416&gt;L416,"sim","não")</f>
        <v>não</v>
      </c>
      <c r="N416" s="11" t="n">
        <v>-0.96</v>
      </c>
      <c r="O416" s="8" t="n">
        <v>7520</v>
      </c>
      <c r="P416" s="8" t="n">
        <v>2232</v>
      </c>
      <c r="Q416" s="9" t="n">
        <f aca="false">O416/(O416+P416)</f>
        <v>0.771123872026251</v>
      </c>
      <c r="R416" s="10" t="n">
        <v>0.78</v>
      </c>
      <c r="S416" s="12" t="n">
        <f aca="false">2*Q416-1</f>
        <v>0.542247744052502</v>
      </c>
      <c r="T416" s="10" t="n">
        <v>0.133</v>
      </c>
      <c r="U416" s="6" t="s">
        <v>96</v>
      </c>
      <c r="V416" s="6" t="s">
        <v>72</v>
      </c>
      <c r="W416" s="6" t="s">
        <v>54</v>
      </c>
      <c r="X416" s="6" t="s">
        <v>1021</v>
      </c>
      <c r="Y416" s="8" t="n">
        <v>17674</v>
      </c>
    </row>
    <row r="417" customFormat="false" ht="15" hidden="false" customHeight="false" outlineLevel="0" collapsed="false">
      <c r="A417" s="5" t="n">
        <f aca="false">RANK(G417,$G$2:$G$1311)</f>
        <v>416</v>
      </c>
      <c r="B417" s="6" t="str">
        <f aca="false">IF(G417&gt;=Parâmetros!$B$4,"A",IF(G417&gt;=Parâmetros!$B$5,"B","C"))</f>
        <v>B</v>
      </c>
      <c r="C417" s="6" t="s">
        <v>1022</v>
      </c>
      <c r="D417" s="6" t="s">
        <v>86</v>
      </c>
      <c r="E417" s="6" t="s">
        <v>50</v>
      </c>
      <c r="F417" s="6" t="s">
        <v>679</v>
      </c>
      <c r="G417" s="7" t="n">
        <f aca="false">J417*S417</f>
        <v>1631.99506244554</v>
      </c>
      <c r="H417" s="7" t="n">
        <f aca="false">I417*Parâmetros!$B$6/100*S417</f>
        <v>74.7188266047052</v>
      </c>
      <c r="I417" s="8" t="n">
        <v>14692</v>
      </c>
      <c r="J417" s="8" t="n">
        <v>3209</v>
      </c>
      <c r="K417" s="9" t="n">
        <f aca="false">J417/I417</f>
        <v>0.218418186768309</v>
      </c>
      <c r="L417" s="10" t="n">
        <v>0.233</v>
      </c>
      <c r="M417" s="6" t="str">
        <f aca="false">IF(K417&gt;L417,"sim","não")</f>
        <v>não</v>
      </c>
      <c r="N417" s="11" t="n">
        <v>-0.36</v>
      </c>
      <c r="O417" s="8" t="n">
        <v>7791</v>
      </c>
      <c r="P417" s="8" t="n">
        <v>2538</v>
      </c>
      <c r="Q417" s="9" t="n">
        <f aca="false">O417/(O417+P417)</f>
        <v>0.754284054603543</v>
      </c>
      <c r="R417" s="10" t="n">
        <v>0.813</v>
      </c>
      <c r="S417" s="12" t="n">
        <f aca="false">2*Q417-1</f>
        <v>0.508568109207087</v>
      </c>
      <c r="T417" s="10" t="n">
        <v>0.106</v>
      </c>
      <c r="U417" s="6" t="s">
        <v>52</v>
      </c>
      <c r="V417" s="6" t="s">
        <v>53</v>
      </c>
      <c r="W417" s="6" t="s">
        <v>54</v>
      </c>
      <c r="X417" s="6" t="s">
        <v>1023</v>
      </c>
      <c r="Y417" s="8" t="n">
        <v>17220</v>
      </c>
    </row>
    <row r="418" customFormat="false" ht="15" hidden="false" customHeight="false" outlineLevel="0" collapsed="false">
      <c r="A418" s="5" t="n">
        <f aca="false">RANK(G418,$G$2:$G$1311)</f>
        <v>417</v>
      </c>
      <c r="B418" s="6" t="str">
        <f aca="false">IF(G418&gt;=Parâmetros!$B$4,"A",IF(G418&gt;=Parâmetros!$B$5,"B","C"))</f>
        <v>B</v>
      </c>
      <c r="C418" s="6" t="s">
        <v>1024</v>
      </c>
      <c r="D418" s="6" t="s">
        <v>86</v>
      </c>
      <c r="E418" s="6" t="s">
        <v>50</v>
      </c>
      <c r="F418" s="6" t="s">
        <v>1025</v>
      </c>
      <c r="G418" s="7" t="n">
        <f aca="false">J418*S418</f>
        <v>1631.44047358035</v>
      </c>
      <c r="H418" s="7" t="n">
        <f aca="false">I418*Parâmetros!$B$6/100*S418</f>
        <v>74.1645070525469</v>
      </c>
      <c r="I418" s="8" t="n">
        <v>19093</v>
      </c>
      <c r="J418" s="8" t="n">
        <v>4200</v>
      </c>
      <c r="K418" s="9" t="n">
        <f aca="false">J418/I418</f>
        <v>0.219975907400618</v>
      </c>
      <c r="L418" s="10" t="n">
        <v>0.258</v>
      </c>
      <c r="M418" s="6" t="str">
        <f aca="false">IF(K418&gt;L418,"sim","não")</f>
        <v>não</v>
      </c>
      <c r="N418" s="11" t="n">
        <v>3.52</v>
      </c>
      <c r="O418" s="8" t="n">
        <v>9499</v>
      </c>
      <c r="P418" s="8" t="n">
        <v>4184</v>
      </c>
      <c r="Q418" s="9" t="n">
        <f aca="false">O418/(O418+P418)</f>
        <v>0.694219103997661</v>
      </c>
      <c r="R418" s="10" t="n">
        <v>0.733</v>
      </c>
      <c r="S418" s="12" t="n">
        <f aca="false">2*Q418-1</f>
        <v>0.388438207995323</v>
      </c>
      <c r="T418" s="10" t="n">
        <v>0.071</v>
      </c>
      <c r="U418" s="6" t="s">
        <v>52</v>
      </c>
      <c r="V418" s="6" t="s">
        <v>53</v>
      </c>
      <c r="W418" s="6" t="s">
        <v>54</v>
      </c>
      <c r="X418" s="6" t="s">
        <v>1026</v>
      </c>
      <c r="Y418" s="8" t="n">
        <v>24238</v>
      </c>
    </row>
    <row r="419" customFormat="false" ht="15" hidden="false" customHeight="false" outlineLevel="0" collapsed="false">
      <c r="A419" s="5" t="n">
        <f aca="false">RANK(G419,$G$2:$G$1311)</f>
        <v>418</v>
      </c>
      <c r="B419" s="6" t="str">
        <f aca="false">IF(G419&gt;=Parâmetros!$B$4,"A",IF(G419&gt;=Parâmetros!$B$5,"B","C"))</f>
        <v>B</v>
      </c>
      <c r="C419" s="6" t="s">
        <v>1027</v>
      </c>
      <c r="D419" s="6" t="s">
        <v>223</v>
      </c>
      <c r="E419" s="6" t="s">
        <v>209</v>
      </c>
      <c r="F419" s="6" t="s">
        <v>1003</v>
      </c>
      <c r="G419" s="7" t="n">
        <f aca="false">J419*S419</f>
        <v>1630.48694002627</v>
      </c>
      <c r="H419" s="7" t="n">
        <f aca="false">I419*Parâmetros!$B$6/100*S419</f>
        <v>78.355924412666</v>
      </c>
      <c r="I419" s="8" t="n">
        <v>18795</v>
      </c>
      <c r="J419" s="8" t="n">
        <v>3911</v>
      </c>
      <c r="K419" s="9" t="n">
        <f aca="false">J419/I419</f>
        <v>0.208087257249268</v>
      </c>
      <c r="L419" s="10" t="n">
        <v>0.221</v>
      </c>
      <c r="M419" s="6" t="str">
        <f aca="false">IF(K419&gt;L419,"sim","não")</f>
        <v>não</v>
      </c>
      <c r="N419" s="11" t="n">
        <v>5.19</v>
      </c>
      <c r="O419" s="8" t="n">
        <v>9710</v>
      </c>
      <c r="P419" s="8" t="n">
        <v>3996</v>
      </c>
      <c r="Q419" s="9" t="n">
        <f aca="false">O419/(O419+P419)</f>
        <v>0.70844885451627</v>
      </c>
      <c r="R419" s="10" t="n">
        <v>0.705</v>
      </c>
      <c r="S419" s="12" t="n">
        <f aca="false">2*Q419-1</f>
        <v>0.416897709032541</v>
      </c>
      <c r="T419" s="10" t="n">
        <v>0.102</v>
      </c>
      <c r="U419" s="6" t="s">
        <v>96</v>
      </c>
      <c r="V419" s="6" t="s">
        <v>72</v>
      </c>
      <c r="W419" s="6" t="s">
        <v>54</v>
      </c>
      <c r="X419" s="6" t="s">
        <v>1028</v>
      </c>
      <c r="Y419" s="8" t="n">
        <v>20689</v>
      </c>
    </row>
    <row r="420" customFormat="false" ht="15" hidden="false" customHeight="false" outlineLevel="0" collapsed="false">
      <c r="A420" s="5" t="n">
        <f aca="false">RANK(G420,$G$2:$G$1311)</f>
        <v>419</v>
      </c>
      <c r="B420" s="6" t="str">
        <f aca="false">IF(G420&gt;=Parâmetros!$B$4,"A",IF(G420&gt;=Parâmetros!$B$5,"B","C"))</f>
        <v>B</v>
      </c>
      <c r="C420" s="6" t="s">
        <v>1029</v>
      </c>
      <c r="D420" s="6" t="s">
        <v>177</v>
      </c>
      <c r="E420" s="6" t="s">
        <v>50</v>
      </c>
      <c r="F420" s="6" t="s">
        <v>1029</v>
      </c>
      <c r="G420" s="7" t="n">
        <f aca="false">J420*S420</f>
        <v>1629.02596263486</v>
      </c>
      <c r="H420" s="7" t="n">
        <f aca="false">I420*Parâmetros!$B$6/100*S420</f>
        <v>76.0266862555916</v>
      </c>
      <c r="I420" s="8" t="n">
        <v>32403</v>
      </c>
      <c r="J420" s="8" t="n">
        <v>6943</v>
      </c>
      <c r="K420" s="9" t="n">
        <f aca="false">J420/I420</f>
        <v>0.214270283615715</v>
      </c>
      <c r="L420" s="10" t="n">
        <v>0.245</v>
      </c>
      <c r="M420" s="6" t="str">
        <f aca="false">IF(K420&gt;L420,"sim","não")</f>
        <v>não</v>
      </c>
      <c r="N420" s="11" t="n">
        <v>3.27</v>
      </c>
      <c r="O420" s="8" t="n">
        <v>14076</v>
      </c>
      <c r="P420" s="8" t="n">
        <v>8726</v>
      </c>
      <c r="Q420" s="9" t="n">
        <f aca="false">O420/(O420+P420)</f>
        <v>0.617314270678011</v>
      </c>
      <c r="R420" s="10" t="n">
        <v>0.639</v>
      </c>
      <c r="S420" s="12" t="n">
        <f aca="false">2*Q420-1</f>
        <v>0.234628541356021</v>
      </c>
      <c r="T420" s="10" t="n">
        <v>0.094</v>
      </c>
      <c r="U420" s="6" t="s">
        <v>96</v>
      </c>
      <c r="V420" s="6" t="s">
        <v>72</v>
      </c>
      <c r="W420" s="6" t="s">
        <v>54</v>
      </c>
      <c r="X420" s="6" t="s">
        <v>1030</v>
      </c>
      <c r="Y420" s="8" t="n">
        <v>37512</v>
      </c>
    </row>
    <row r="421" customFormat="false" ht="15" hidden="false" customHeight="false" outlineLevel="0" collapsed="false">
      <c r="A421" s="5" t="n">
        <f aca="false">RANK(G421,$G$2:$G$1311)</f>
        <v>420</v>
      </c>
      <c r="B421" s="6" t="str">
        <f aca="false">IF(G421&gt;=Parâmetros!$B$4,"A",IF(G421&gt;=Parâmetros!$B$5,"B","C"))</f>
        <v>B</v>
      </c>
      <c r="C421" s="6" t="s">
        <v>1031</v>
      </c>
      <c r="D421" s="6" t="s">
        <v>351</v>
      </c>
      <c r="E421" s="6" t="s">
        <v>50</v>
      </c>
      <c r="F421" s="6" t="s">
        <v>1032</v>
      </c>
      <c r="G421" s="7" t="n">
        <f aca="false">J421*S421</f>
        <v>1625.6606189968</v>
      </c>
      <c r="H421" s="7" t="n">
        <f aca="false">I421*Parâmetros!$B$6/100*S421</f>
        <v>77.5526503023835</v>
      </c>
      <c r="I421" s="8" t="n">
        <v>11850</v>
      </c>
      <c r="J421" s="8" t="n">
        <v>2484</v>
      </c>
      <c r="K421" s="9" t="n">
        <f aca="false">J421/I421</f>
        <v>0.209620253164557</v>
      </c>
      <c r="L421" s="10" t="n">
        <v>0.253</v>
      </c>
      <c r="M421" s="6" t="str">
        <f aca="false">IF(K421&gt;L421,"sim","não")</f>
        <v>não</v>
      </c>
      <c r="N421" s="11" t="n">
        <v>2.64</v>
      </c>
      <c r="O421" s="8" t="n">
        <v>6976</v>
      </c>
      <c r="P421" s="8" t="n">
        <v>1457</v>
      </c>
      <c r="Q421" s="9" t="n">
        <f aca="false">O421/(O421+P421)</f>
        <v>0.827226372583897</v>
      </c>
      <c r="R421" s="10" t="n">
        <v>0.82</v>
      </c>
      <c r="S421" s="12" t="n">
        <f aca="false">2*Q421-1</f>
        <v>0.654452745167793</v>
      </c>
      <c r="T421" s="10" t="n">
        <v>0.085</v>
      </c>
      <c r="U421" s="6" t="s">
        <v>71</v>
      </c>
      <c r="V421" s="6" t="s">
        <v>72</v>
      </c>
      <c r="W421" s="6" t="s">
        <v>54</v>
      </c>
      <c r="X421" s="6" t="s">
        <v>1033</v>
      </c>
      <c r="Y421" s="8" t="n">
        <v>12502</v>
      </c>
    </row>
    <row r="422" customFormat="false" ht="15" hidden="false" customHeight="false" outlineLevel="0" collapsed="false">
      <c r="A422" s="5" t="n">
        <f aca="false">RANK(G422,$G$2:$G$1311)</f>
        <v>421</v>
      </c>
      <c r="B422" s="6" t="str">
        <f aca="false">IF(G422&gt;=Parâmetros!$B$4,"A",IF(G422&gt;=Parâmetros!$B$5,"B","C"))</f>
        <v>B</v>
      </c>
      <c r="C422" s="6" t="s">
        <v>1034</v>
      </c>
      <c r="D422" s="6" t="s">
        <v>141</v>
      </c>
      <c r="E422" s="6" t="s">
        <v>142</v>
      </c>
      <c r="F422" s="6" t="s">
        <v>243</v>
      </c>
      <c r="G422" s="7" t="n">
        <f aca="false">J422*S422</f>
        <v>1624.8818380744</v>
      </c>
      <c r="H422" s="7" t="n">
        <f aca="false">I422*Parâmetros!$B$6/100*S422</f>
        <v>51.8149015317287</v>
      </c>
      <c r="I422" s="8" t="n">
        <v>11145</v>
      </c>
      <c r="J422" s="8" t="n">
        <v>3495</v>
      </c>
      <c r="K422" s="9" t="n">
        <f aca="false">J422/I422</f>
        <v>0.313593539703903</v>
      </c>
      <c r="L422" s="10" t="n">
        <v>0.329</v>
      </c>
      <c r="M422" s="6" t="str">
        <f aca="false">IF(K422&gt;L422,"sim","não")</f>
        <v>não</v>
      </c>
      <c r="N422" s="11" t="n">
        <v>-1.32</v>
      </c>
      <c r="O422" s="8" t="n">
        <v>5021</v>
      </c>
      <c r="P422" s="8" t="n">
        <v>1834</v>
      </c>
      <c r="Q422" s="9" t="n">
        <f aca="false">O422/(O422+P422)</f>
        <v>0.732458059810357</v>
      </c>
      <c r="R422" s="10" t="n">
        <v>0.763</v>
      </c>
      <c r="S422" s="12" t="n">
        <f aca="false">2*Q422-1</f>
        <v>0.464916119620715</v>
      </c>
      <c r="T422" s="10" t="n">
        <v>0.166</v>
      </c>
      <c r="U422" s="6" t="s">
        <v>133</v>
      </c>
      <c r="V422" s="6" t="s">
        <v>72</v>
      </c>
      <c r="W422" s="6" t="s">
        <v>54</v>
      </c>
      <c r="X422" s="6" t="s">
        <v>1035</v>
      </c>
      <c r="Y422" s="8" t="n">
        <v>13888</v>
      </c>
    </row>
    <row r="423" customFormat="false" ht="15" hidden="false" customHeight="false" outlineLevel="0" collapsed="false">
      <c r="A423" s="5" t="n">
        <f aca="false">RANK(G423,$G$2:$G$1311)</f>
        <v>422</v>
      </c>
      <c r="B423" s="6" t="str">
        <f aca="false">IF(G423&gt;=Parâmetros!$B$4,"A",IF(G423&gt;=Parâmetros!$B$5,"B","C"))</f>
        <v>B</v>
      </c>
      <c r="C423" s="6" t="s">
        <v>1036</v>
      </c>
      <c r="D423" s="6" t="s">
        <v>123</v>
      </c>
      <c r="E423" s="6" t="s">
        <v>50</v>
      </c>
      <c r="F423" s="6" t="s">
        <v>646</v>
      </c>
      <c r="G423" s="7" t="n">
        <f aca="false">J423*S423</f>
        <v>1616.51355261889</v>
      </c>
      <c r="H423" s="7" t="n">
        <f aca="false">I423*Parâmetros!$B$6/100*S423</f>
        <v>91.1921520208354</v>
      </c>
      <c r="I423" s="8" t="n">
        <v>13336</v>
      </c>
      <c r="J423" s="8" t="n">
        <v>2364</v>
      </c>
      <c r="K423" s="9" t="n">
        <f aca="false">J423/I423</f>
        <v>0.177264547090582</v>
      </c>
      <c r="L423" s="10" t="n">
        <v>0.179</v>
      </c>
      <c r="M423" s="6" t="str">
        <f aca="false">IF(K423&gt;L423,"sim","não")</f>
        <v>não</v>
      </c>
      <c r="N423" s="11" t="n">
        <v>2.96</v>
      </c>
      <c r="O423" s="8" t="n">
        <v>8728</v>
      </c>
      <c r="P423" s="8" t="n">
        <v>1639</v>
      </c>
      <c r="Q423" s="9" t="n">
        <f aca="false">O423/(O423+P423)</f>
        <v>0.841902189640205</v>
      </c>
      <c r="R423" s="10" t="n">
        <v>0.865</v>
      </c>
      <c r="S423" s="12" t="n">
        <f aca="false">2*Q423-1</f>
        <v>0.683804379280409</v>
      </c>
      <c r="T423" s="10" t="n">
        <v>0.106</v>
      </c>
      <c r="U423" s="6" t="s">
        <v>133</v>
      </c>
      <c r="V423" s="6" t="s">
        <v>72</v>
      </c>
      <c r="W423" s="6" t="s">
        <v>54</v>
      </c>
      <c r="X423" s="6" t="s">
        <v>1037</v>
      </c>
      <c r="Y423" s="8" t="n">
        <v>13264</v>
      </c>
    </row>
    <row r="424" customFormat="false" ht="15" hidden="false" customHeight="false" outlineLevel="0" collapsed="false">
      <c r="A424" s="5" t="n">
        <f aca="false">RANK(G424,$G$2:$G$1311)</f>
        <v>423</v>
      </c>
      <c r="B424" s="6" t="str">
        <f aca="false">IF(G424&gt;=Parâmetros!$B$4,"A",IF(G424&gt;=Parâmetros!$B$5,"B","C"))</f>
        <v>B</v>
      </c>
      <c r="C424" s="6" t="s">
        <v>1038</v>
      </c>
      <c r="D424" s="6" t="s">
        <v>351</v>
      </c>
      <c r="E424" s="6" t="s">
        <v>50</v>
      </c>
      <c r="F424" s="6" t="s">
        <v>505</v>
      </c>
      <c r="G424" s="7" t="n">
        <f aca="false">J424*S424</f>
        <v>1604.08412803324</v>
      </c>
      <c r="H424" s="7" t="n">
        <f aca="false">I424*Parâmetros!$B$6/100*S424</f>
        <v>76.0526390331414</v>
      </c>
      <c r="I424" s="8" t="n">
        <v>14930</v>
      </c>
      <c r="J424" s="8" t="n">
        <v>3149</v>
      </c>
      <c r="K424" s="9" t="n">
        <f aca="false">J424/I424</f>
        <v>0.210917615539183</v>
      </c>
      <c r="L424" s="10" t="n">
        <v>0.233</v>
      </c>
      <c r="M424" s="6" t="str">
        <f aca="false">IF(K424&gt;L424,"sim","não")</f>
        <v>não</v>
      </c>
      <c r="N424" s="11" t="n">
        <v>0.36</v>
      </c>
      <c r="O424" s="8" t="n">
        <v>7993</v>
      </c>
      <c r="P424" s="8" t="n">
        <v>2598</v>
      </c>
      <c r="Q424" s="9" t="n">
        <f aca="false">O424/(O424+P424)</f>
        <v>0.754697384571806</v>
      </c>
      <c r="R424" s="10" t="n">
        <v>0.756</v>
      </c>
      <c r="S424" s="12" t="n">
        <f aca="false">2*Q424-1</f>
        <v>0.509394769143613</v>
      </c>
      <c r="T424" s="10" t="n">
        <v>0.091</v>
      </c>
      <c r="U424" s="6" t="s">
        <v>83</v>
      </c>
      <c r="V424" s="6" t="s">
        <v>53</v>
      </c>
      <c r="W424" s="6" t="s">
        <v>54</v>
      </c>
      <c r="X424" s="6" t="s">
        <v>1039</v>
      </c>
      <c r="Y424" s="8" t="n">
        <v>16209</v>
      </c>
    </row>
    <row r="425" customFormat="false" ht="15" hidden="false" customHeight="false" outlineLevel="0" collapsed="false">
      <c r="A425" s="5" t="n">
        <f aca="false">RANK(G425,$G$2:$G$1311)</f>
        <v>424</v>
      </c>
      <c r="B425" s="6" t="str">
        <f aca="false">IF(G425&gt;=Parâmetros!$B$4,"A",IF(G425&gt;=Parâmetros!$B$5,"B","C"))</f>
        <v>B</v>
      </c>
      <c r="C425" s="6" t="s">
        <v>1040</v>
      </c>
      <c r="D425" s="6" t="s">
        <v>86</v>
      </c>
      <c r="E425" s="6" t="s">
        <v>50</v>
      </c>
      <c r="F425" s="6" t="s">
        <v>235</v>
      </c>
      <c r="G425" s="7" t="n">
        <f aca="false">J425*S425</f>
        <v>1602.09175602039</v>
      </c>
      <c r="H425" s="7" t="n">
        <f aca="false">I425*Parâmetros!$B$6/100*S425</f>
        <v>82.8471025956524</v>
      </c>
      <c r="I425" s="8" t="n">
        <v>22898</v>
      </c>
      <c r="J425" s="8" t="n">
        <v>4428</v>
      </c>
      <c r="K425" s="9" t="n">
        <f aca="false">J425/I425</f>
        <v>0.193379334439689</v>
      </c>
      <c r="L425" s="10" t="n">
        <v>0.289</v>
      </c>
      <c r="M425" s="6" t="str">
        <f aca="false">IF(K425&gt;L425,"sim","não")</f>
        <v>não</v>
      </c>
      <c r="N425" s="11" t="n">
        <v>-0.28</v>
      </c>
      <c r="O425" s="8" t="n">
        <v>11621</v>
      </c>
      <c r="P425" s="8" t="n">
        <v>5446</v>
      </c>
      <c r="Q425" s="9" t="n">
        <f aca="false">O425/(O425+P425)</f>
        <v>0.680904669830667</v>
      </c>
      <c r="R425" s="10" t="n">
        <v>0.731</v>
      </c>
      <c r="S425" s="12" t="n">
        <f aca="false">2*Q425-1</f>
        <v>0.361809339661335</v>
      </c>
      <c r="T425" s="10" t="n">
        <v>0.102</v>
      </c>
      <c r="U425" s="6" t="s">
        <v>83</v>
      </c>
      <c r="V425" s="6" t="s">
        <v>53</v>
      </c>
      <c r="W425" s="6" t="s">
        <v>54</v>
      </c>
      <c r="X425" s="6" t="s">
        <v>1041</v>
      </c>
      <c r="Y425" s="8" t="n">
        <v>30845</v>
      </c>
    </row>
    <row r="426" customFormat="false" ht="15" hidden="false" customHeight="false" outlineLevel="0" collapsed="false">
      <c r="A426" s="5" t="n">
        <f aca="false">RANK(G426,$G$2:$G$1311)</f>
        <v>425</v>
      </c>
      <c r="B426" s="6" t="str">
        <f aca="false">IF(G426&gt;=Parâmetros!$B$4,"A",IF(G426&gt;=Parâmetros!$B$5,"B","C"))</f>
        <v>B</v>
      </c>
      <c r="C426" s="6" t="s">
        <v>616</v>
      </c>
      <c r="D426" s="6" t="s">
        <v>407</v>
      </c>
      <c r="E426" s="6" t="s">
        <v>50</v>
      </c>
      <c r="F426" s="6" t="s">
        <v>616</v>
      </c>
      <c r="G426" s="7" t="n">
        <f aca="false">J426*S426</f>
        <v>1601.80364334841</v>
      </c>
      <c r="H426" s="7" t="n">
        <f aca="false">I426*Parâmetros!$B$6/100*S426</f>
        <v>94.4246948385898</v>
      </c>
      <c r="I426" s="8" t="n">
        <v>21145</v>
      </c>
      <c r="J426" s="8" t="n">
        <v>3587</v>
      </c>
      <c r="K426" s="9" t="n">
        <f aca="false">J426/I426</f>
        <v>0.169638212343344</v>
      </c>
      <c r="L426" s="10" t="n">
        <v>0.155</v>
      </c>
      <c r="M426" s="6" t="str">
        <f aca="false">IF(K426&gt;L426,"sim","não")</f>
        <v>sim</v>
      </c>
      <c r="N426" s="11" t="n">
        <v>-0.12</v>
      </c>
      <c r="O426" s="8" t="n">
        <v>11673</v>
      </c>
      <c r="P426" s="8" t="n">
        <v>4466</v>
      </c>
      <c r="Q426" s="9" t="n">
        <f aca="false">O426/(O426+P426)</f>
        <v>0.723279013569614</v>
      </c>
      <c r="R426" s="10" t="n">
        <v>0.764</v>
      </c>
      <c r="S426" s="12" t="n">
        <f aca="false">2*Q426-1</f>
        <v>0.446558027139228</v>
      </c>
      <c r="T426" s="10" t="n">
        <v>0.112</v>
      </c>
      <c r="U426" s="6" t="s">
        <v>71</v>
      </c>
      <c r="V426" s="6" t="s">
        <v>72</v>
      </c>
      <c r="W426" s="6" t="s">
        <v>211</v>
      </c>
      <c r="X426" s="6" t="s">
        <v>1042</v>
      </c>
      <c r="Y426" s="8" t="n">
        <v>30479</v>
      </c>
    </row>
    <row r="427" customFormat="false" ht="15" hidden="false" customHeight="false" outlineLevel="0" collapsed="false">
      <c r="A427" s="5" t="n">
        <f aca="false">RANK(G427,$G$2:$G$1311)</f>
        <v>426</v>
      </c>
      <c r="B427" s="6" t="str">
        <f aca="false">IF(G427&gt;=Parâmetros!$B$4,"A",IF(G427&gt;=Parâmetros!$B$5,"B","C"))</f>
        <v>B</v>
      </c>
      <c r="C427" s="6" t="s">
        <v>1043</v>
      </c>
      <c r="D427" s="6" t="s">
        <v>75</v>
      </c>
      <c r="E427" s="6" t="s">
        <v>50</v>
      </c>
      <c r="F427" s="6" t="s">
        <v>361</v>
      </c>
      <c r="G427" s="7" t="n">
        <f aca="false">J427*S427</f>
        <v>1601.70468406929</v>
      </c>
      <c r="H427" s="7" t="n">
        <f aca="false">I427*Parâmetros!$B$6/100*S427</f>
        <v>95.0712368870456</v>
      </c>
      <c r="I427" s="8" t="n">
        <v>21208</v>
      </c>
      <c r="J427" s="8" t="n">
        <v>3573</v>
      </c>
      <c r="K427" s="9" t="n">
        <f aca="false">J427/I427</f>
        <v>0.168474160694078</v>
      </c>
      <c r="L427" s="10" t="n">
        <v>0.237</v>
      </c>
      <c r="M427" s="6" t="str">
        <f aca="false">IF(K427&gt;L427,"sim","não")</f>
        <v>não</v>
      </c>
      <c r="N427" s="11" t="n">
        <v>1.08</v>
      </c>
      <c r="O427" s="8" t="n">
        <v>11873</v>
      </c>
      <c r="P427" s="8" t="n">
        <v>4523</v>
      </c>
      <c r="Q427" s="9" t="n">
        <f aca="false">O427/(O427+P427)</f>
        <v>0.724140034154672</v>
      </c>
      <c r="R427" s="10" t="n">
        <v>0.751</v>
      </c>
      <c r="S427" s="12" t="n">
        <f aca="false">2*Q427-1</f>
        <v>0.448280068309344</v>
      </c>
      <c r="T427" s="10" t="n">
        <v>0.125</v>
      </c>
      <c r="U427" s="6" t="s">
        <v>77</v>
      </c>
      <c r="V427" s="6" t="s">
        <v>59</v>
      </c>
      <c r="W427" s="6" t="s">
        <v>54</v>
      </c>
      <c r="X427" s="6" t="s">
        <v>1044</v>
      </c>
      <c r="Y427" s="8" t="n">
        <v>24024</v>
      </c>
    </row>
    <row r="428" customFormat="false" ht="15" hidden="false" customHeight="false" outlineLevel="0" collapsed="false">
      <c r="A428" s="5" t="n">
        <f aca="false">RANK(G428,$G$2:$G$1311)</f>
        <v>427</v>
      </c>
      <c r="B428" s="6" t="str">
        <f aca="false">IF(G428&gt;=Parâmetros!$B$4,"A",IF(G428&gt;=Parâmetros!$B$5,"B","C"))</f>
        <v>B</v>
      </c>
      <c r="C428" s="6" t="s">
        <v>1045</v>
      </c>
      <c r="D428" s="6" t="s">
        <v>445</v>
      </c>
      <c r="E428" s="6" t="s">
        <v>50</v>
      </c>
      <c r="F428" s="6" t="s">
        <v>825</v>
      </c>
      <c r="G428" s="7" t="n">
        <f aca="false">J428*S428</f>
        <v>1594.89507184878</v>
      </c>
      <c r="H428" s="7" t="n">
        <f aca="false">I428*Parâmetros!$B$6/100*S428</f>
        <v>85.3944565531874</v>
      </c>
      <c r="I428" s="8" t="n">
        <v>14344</v>
      </c>
      <c r="J428" s="8" t="n">
        <v>2679</v>
      </c>
      <c r="K428" s="9" t="n">
        <f aca="false">J428/I428</f>
        <v>0.186767986614612</v>
      </c>
      <c r="L428" s="10" t="n">
        <v>0.201</v>
      </c>
      <c r="M428" s="6" t="str">
        <f aca="false">IF(K428&gt;L428,"sim","não")</f>
        <v>não</v>
      </c>
      <c r="N428" s="11" t="n">
        <v>-0.68</v>
      </c>
      <c r="O428" s="8" t="n">
        <v>8271</v>
      </c>
      <c r="P428" s="8" t="n">
        <v>2098</v>
      </c>
      <c r="Q428" s="9" t="n">
        <f aca="false">O428/(O428+P428)</f>
        <v>0.797666120165879</v>
      </c>
      <c r="R428" s="10" t="n">
        <v>0.827</v>
      </c>
      <c r="S428" s="12" t="n">
        <f aca="false">2*Q428-1</f>
        <v>0.595332240331758</v>
      </c>
      <c r="T428" s="10" t="n">
        <v>0.12</v>
      </c>
      <c r="U428" s="6" t="s">
        <v>102</v>
      </c>
      <c r="V428" s="6" t="s">
        <v>72</v>
      </c>
      <c r="W428" s="6" t="s">
        <v>54</v>
      </c>
      <c r="X428" s="6" t="s">
        <v>1046</v>
      </c>
      <c r="Y428" s="8" t="n">
        <v>16646</v>
      </c>
    </row>
    <row r="429" customFormat="false" ht="15" hidden="false" customHeight="false" outlineLevel="0" collapsed="false">
      <c r="A429" s="5" t="n">
        <f aca="false">RANK(G429,$G$2:$G$1311)</f>
        <v>428</v>
      </c>
      <c r="B429" s="6" t="str">
        <f aca="false">IF(G429&gt;=Parâmetros!$B$4,"A",IF(G429&gt;=Parâmetros!$B$5,"B","C"))</f>
        <v>B</v>
      </c>
      <c r="C429" s="6" t="s">
        <v>1047</v>
      </c>
      <c r="D429" s="6" t="s">
        <v>66</v>
      </c>
      <c r="E429" s="6" t="s">
        <v>50</v>
      </c>
      <c r="F429" s="6" t="s">
        <v>111</v>
      </c>
      <c r="G429" s="7" t="n">
        <f aca="false">J429*S429</f>
        <v>1594.35226485663</v>
      </c>
      <c r="H429" s="7" t="n">
        <f aca="false">I429*Parâmetros!$B$6/100*S429</f>
        <v>73.3889430669068</v>
      </c>
      <c r="I429" s="8" t="n">
        <v>9938</v>
      </c>
      <c r="J429" s="8" t="n">
        <v>2159</v>
      </c>
      <c r="K429" s="9" t="n">
        <f aca="false">J429/I429</f>
        <v>0.217246930972027</v>
      </c>
      <c r="L429" s="10" t="n">
        <v>0.221</v>
      </c>
      <c r="M429" s="6" t="str">
        <f aca="false">IF(K429&gt;L429,"sim","não")</f>
        <v>não</v>
      </c>
      <c r="N429" s="11" t="n">
        <v>-1.71</v>
      </c>
      <c r="O429" s="8" t="n">
        <v>6275</v>
      </c>
      <c r="P429" s="8" t="n">
        <v>944</v>
      </c>
      <c r="Q429" s="9" t="n">
        <f aca="false">O429/(O429+P429)</f>
        <v>0.869233965923258</v>
      </c>
      <c r="R429" s="10" t="n">
        <v>0.887</v>
      </c>
      <c r="S429" s="12" t="n">
        <f aca="false">2*Q429-1</f>
        <v>0.738467931846516</v>
      </c>
      <c r="T429" s="10" t="n">
        <v>0.11</v>
      </c>
      <c r="U429" s="6" t="s">
        <v>102</v>
      </c>
      <c r="V429" s="6" t="s">
        <v>72</v>
      </c>
      <c r="W429" s="6" t="s">
        <v>54</v>
      </c>
      <c r="X429" s="6" t="s">
        <v>1048</v>
      </c>
      <c r="Y429" s="8" t="n">
        <v>10540</v>
      </c>
    </row>
    <row r="430" customFormat="false" ht="15" hidden="false" customHeight="false" outlineLevel="0" collapsed="false">
      <c r="A430" s="5" t="n">
        <f aca="false">RANK(G430,$G$2:$G$1311)</f>
        <v>429</v>
      </c>
      <c r="B430" s="6" t="str">
        <f aca="false">IF(G430&gt;=Parâmetros!$B$4,"A",IF(G430&gt;=Parâmetros!$B$5,"B","C"))</f>
        <v>B</v>
      </c>
      <c r="C430" s="6" t="s">
        <v>1049</v>
      </c>
      <c r="D430" s="6" t="s">
        <v>66</v>
      </c>
      <c r="E430" s="6" t="s">
        <v>50</v>
      </c>
      <c r="F430" s="6" t="s">
        <v>634</v>
      </c>
      <c r="G430" s="7" t="n">
        <f aca="false">J430*S430</f>
        <v>1594.18020679468</v>
      </c>
      <c r="H430" s="7" t="n">
        <f aca="false">I430*Parâmetros!$B$6/100*S430</f>
        <v>75.8691777449533</v>
      </c>
      <c r="I430" s="8" t="n">
        <v>16933</v>
      </c>
      <c r="J430" s="8" t="n">
        <v>3558</v>
      </c>
      <c r="K430" s="9" t="n">
        <f aca="false">J430/I430</f>
        <v>0.210122246500915</v>
      </c>
      <c r="L430" s="10" t="n">
        <v>0.217</v>
      </c>
      <c r="M430" s="6" t="str">
        <f aca="false">IF(K430&gt;L430,"sim","não")</f>
        <v>não</v>
      </c>
      <c r="N430" s="11" t="n">
        <v>-0.48</v>
      </c>
      <c r="O430" s="8" t="n">
        <v>8823</v>
      </c>
      <c r="P430" s="8" t="n">
        <v>3363</v>
      </c>
      <c r="Q430" s="9" t="n">
        <f aca="false">O430/(O430+P430)</f>
        <v>0.724027572624323</v>
      </c>
      <c r="R430" s="10" t="n">
        <v>0.717</v>
      </c>
      <c r="S430" s="12" t="n">
        <f aca="false">2*Q430-1</f>
        <v>0.448055145248646</v>
      </c>
      <c r="T430" s="10" t="n">
        <v>0.072</v>
      </c>
      <c r="U430" s="6" t="s">
        <v>102</v>
      </c>
      <c r="V430" s="6" t="s">
        <v>72</v>
      </c>
      <c r="W430" s="6" t="s">
        <v>54</v>
      </c>
      <c r="X430" s="6" t="s">
        <v>1050</v>
      </c>
      <c r="Y430" s="8" t="n">
        <v>20009</v>
      </c>
    </row>
    <row r="431" customFormat="false" ht="15" hidden="false" customHeight="false" outlineLevel="0" collapsed="false">
      <c r="A431" s="5" t="n">
        <f aca="false">RANK(G431,$G$2:$G$1311)</f>
        <v>430</v>
      </c>
      <c r="B431" s="6" t="str">
        <f aca="false">IF(G431&gt;=Parâmetros!$B$4,"A",IF(G431&gt;=Parâmetros!$B$5,"B","C"))</f>
        <v>B</v>
      </c>
      <c r="C431" s="6" t="s">
        <v>1051</v>
      </c>
      <c r="D431" s="6" t="s">
        <v>66</v>
      </c>
      <c r="E431" s="6" t="s">
        <v>50</v>
      </c>
      <c r="F431" s="6" t="s">
        <v>99</v>
      </c>
      <c r="G431" s="7" t="n">
        <f aca="false">J431*S431</f>
        <v>1593.63347603922</v>
      </c>
      <c r="H431" s="7" t="n">
        <f aca="false">I431*Parâmetros!$B$6/100*S431</f>
        <v>76.5551166965889</v>
      </c>
      <c r="I431" s="8" t="n">
        <v>10088</v>
      </c>
      <c r="J431" s="8" t="n">
        <v>2100</v>
      </c>
      <c r="K431" s="9" t="n">
        <f aca="false">J431/I431</f>
        <v>0.208168120539255</v>
      </c>
      <c r="L431" s="10" t="n">
        <v>0.291</v>
      </c>
      <c r="M431" s="6" t="str">
        <f aca="false">IF(K431&gt;L431,"sim","não")</f>
        <v>não</v>
      </c>
      <c r="N431" s="11" t="n">
        <v>1.4</v>
      </c>
      <c r="O431" s="8" t="n">
        <v>6368</v>
      </c>
      <c r="P431" s="8" t="n">
        <v>873</v>
      </c>
      <c r="Q431" s="9" t="n">
        <f aca="false">O431/(O431+P431)</f>
        <v>0.8794365419141</v>
      </c>
      <c r="R431" s="10" t="n">
        <v>0.888</v>
      </c>
      <c r="S431" s="12" t="n">
        <f aca="false">2*Q431-1</f>
        <v>0.758873083828201</v>
      </c>
      <c r="T431" s="10" t="n">
        <v>0.104</v>
      </c>
      <c r="U431" s="6" t="s">
        <v>63</v>
      </c>
      <c r="V431" s="6" t="s">
        <v>59</v>
      </c>
      <c r="W431" s="6" t="s">
        <v>54</v>
      </c>
      <c r="X431" s="6" t="s">
        <v>1052</v>
      </c>
      <c r="Y431" s="8" t="n">
        <v>11232</v>
      </c>
    </row>
    <row r="432" customFormat="false" ht="15" hidden="false" customHeight="false" outlineLevel="0" collapsed="false">
      <c r="A432" s="5" t="n">
        <f aca="false">RANK(G432,$G$2:$G$1311)</f>
        <v>431</v>
      </c>
      <c r="B432" s="6" t="str">
        <f aca="false">IF(G432&gt;=Parâmetros!$B$4,"A",IF(G432&gt;=Parâmetros!$B$5,"B","C"))</f>
        <v>B</v>
      </c>
      <c r="C432" s="6" t="s">
        <v>1053</v>
      </c>
      <c r="D432" s="6" t="s">
        <v>407</v>
      </c>
      <c r="E432" s="6" t="s">
        <v>50</v>
      </c>
      <c r="F432" s="6" t="s">
        <v>1054</v>
      </c>
      <c r="G432" s="7" t="n">
        <f aca="false">J432*S432</f>
        <v>1592.78300499853</v>
      </c>
      <c r="H432" s="7" t="n">
        <f aca="false">I432*Parâmetros!$B$6/100*S432</f>
        <v>81.2171126139371</v>
      </c>
      <c r="I432" s="8" t="n">
        <v>27948</v>
      </c>
      <c r="J432" s="8" t="n">
        <v>5481</v>
      </c>
      <c r="K432" s="9" t="n">
        <f aca="false">J432/I432</f>
        <v>0.196114212108201</v>
      </c>
      <c r="L432" s="10" t="n">
        <v>0.196</v>
      </c>
      <c r="M432" s="6" t="str">
        <f aca="false">IF(K432&gt;L432,"sim","não")</f>
        <v>sim</v>
      </c>
      <c r="N432" s="11" t="n">
        <v>-1.92</v>
      </c>
      <c r="O432" s="8" t="n">
        <v>13168</v>
      </c>
      <c r="P432" s="8" t="n">
        <v>7238</v>
      </c>
      <c r="Q432" s="9" t="n">
        <f aca="false">O432/(O432+P432)</f>
        <v>0.645300401842595</v>
      </c>
      <c r="R432" s="10" t="n">
        <v>0.687</v>
      </c>
      <c r="S432" s="12" t="n">
        <f aca="false">2*Q432-1</f>
        <v>0.290600803685191</v>
      </c>
      <c r="T432" s="10" t="n">
        <v>0.097</v>
      </c>
      <c r="U432" s="6" t="s">
        <v>96</v>
      </c>
      <c r="V432" s="6" t="s">
        <v>72</v>
      </c>
      <c r="W432" s="6" t="s">
        <v>211</v>
      </c>
      <c r="X432" s="6" t="s">
        <v>1055</v>
      </c>
      <c r="Y432" s="8" t="n">
        <v>34269</v>
      </c>
    </row>
    <row r="433" customFormat="false" ht="15" hidden="false" customHeight="false" outlineLevel="0" collapsed="false">
      <c r="A433" s="5" t="n">
        <f aca="false">RANK(G433,$G$2:$G$1311)</f>
        <v>432</v>
      </c>
      <c r="B433" s="6" t="str">
        <f aca="false">IF(G433&gt;=Parâmetros!$B$4,"A",IF(G433&gt;=Parâmetros!$B$5,"B","C"))</f>
        <v>B</v>
      </c>
      <c r="C433" s="6" t="s">
        <v>1056</v>
      </c>
      <c r="D433" s="6" t="s">
        <v>86</v>
      </c>
      <c r="E433" s="6" t="s">
        <v>50</v>
      </c>
      <c r="F433" s="6" t="s">
        <v>184</v>
      </c>
      <c r="G433" s="7" t="n">
        <f aca="false">J433*S433</f>
        <v>1591.37712381107</v>
      </c>
      <c r="H433" s="7" t="n">
        <f aca="false">I433*Parâmetros!$B$6/100*S433</f>
        <v>86.5996561255183</v>
      </c>
      <c r="I433" s="8" t="n">
        <v>16271</v>
      </c>
      <c r="J433" s="8" t="n">
        <v>2990</v>
      </c>
      <c r="K433" s="9" t="n">
        <f aca="false">J433/I433</f>
        <v>0.183762522278901</v>
      </c>
      <c r="L433" s="10" t="n">
        <v>0.163</v>
      </c>
      <c r="M433" s="6" t="str">
        <f aca="false">IF(K433&gt;L433,"sim","não")</f>
        <v>sim</v>
      </c>
      <c r="N433" s="11" t="n">
        <v>2.54</v>
      </c>
      <c r="O433" s="8" t="n">
        <v>9424</v>
      </c>
      <c r="P433" s="8" t="n">
        <v>2877</v>
      </c>
      <c r="Q433" s="9" t="n">
        <f aca="false">O433/(O433+P433)</f>
        <v>0.766116575888139</v>
      </c>
      <c r="R433" s="10" t="n">
        <v>0.813</v>
      </c>
      <c r="S433" s="12" t="n">
        <f aca="false">2*Q433-1</f>
        <v>0.532233151776278</v>
      </c>
      <c r="T433" s="10" t="n">
        <v>0.075</v>
      </c>
      <c r="U433" s="6" t="s">
        <v>58</v>
      </c>
      <c r="V433" s="6" t="s">
        <v>59</v>
      </c>
      <c r="W433" s="6" t="s">
        <v>54</v>
      </c>
      <c r="X433" s="6" t="s">
        <v>1057</v>
      </c>
      <c r="Y433" s="8" t="n">
        <v>17090</v>
      </c>
    </row>
    <row r="434" customFormat="false" ht="15" hidden="false" customHeight="false" outlineLevel="0" collapsed="false">
      <c r="A434" s="5" t="n">
        <f aca="false">RANK(G434,$G$2:$G$1311)</f>
        <v>433</v>
      </c>
      <c r="B434" s="6" t="str">
        <f aca="false">IF(G434&gt;=Parâmetros!$B$4,"A",IF(G434&gt;=Parâmetros!$B$5,"B","C"))</f>
        <v>B</v>
      </c>
      <c r="C434" s="6" t="s">
        <v>1058</v>
      </c>
      <c r="D434" s="6" t="s">
        <v>75</v>
      </c>
      <c r="E434" s="6" t="s">
        <v>50</v>
      </c>
      <c r="F434" s="6" t="s">
        <v>708</v>
      </c>
      <c r="G434" s="7" t="n">
        <f aca="false">J434*S434</f>
        <v>1588.77253077975</v>
      </c>
      <c r="H434" s="7" t="n">
        <f aca="false">I434*Parâmetros!$B$6/100*S434</f>
        <v>95.7845756497948</v>
      </c>
      <c r="I434" s="8" t="n">
        <v>24248</v>
      </c>
      <c r="J434" s="8" t="n">
        <v>4022</v>
      </c>
      <c r="K434" s="9" t="n">
        <f aca="false">J434/I434</f>
        <v>0.165869350049489</v>
      </c>
      <c r="L434" s="10" t="n">
        <v>0.165</v>
      </c>
      <c r="M434" s="6" t="str">
        <f aca="false">IF(K434&gt;L434,"sim","não")</f>
        <v>sim</v>
      </c>
      <c r="N434" s="11" t="n">
        <v>-0.64</v>
      </c>
      <c r="O434" s="8" t="n">
        <v>12747</v>
      </c>
      <c r="P434" s="8" t="n">
        <v>5528</v>
      </c>
      <c r="Q434" s="9" t="n">
        <f aca="false">O434/(O434+P434)</f>
        <v>0.697510259917921</v>
      </c>
      <c r="R434" s="10" t="n">
        <v>0.726</v>
      </c>
      <c r="S434" s="12" t="n">
        <f aca="false">2*Q434-1</f>
        <v>0.395020519835841</v>
      </c>
      <c r="T434" s="10" t="n">
        <v>0.103</v>
      </c>
      <c r="U434" s="6" t="s">
        <v>63</v>
      </c>
      <c r="V434" s="6" t="s">
        <v>59</v>
      </c>
      <c r="W434" s="6" t="s">
        <v>54</v>
      </c>
      <c r="X434" s="6" t="s">
        <v>1059</v>
      </c>
      <c r="Y434" s="8" t="n">
        <v>27214</v>
      </c>
    </row>
    <row r="435" customFormat="false" ht="15" hidden="false" customHeight="false" outlineLevel="0" collapsed="false">
      <c r="A435" s="5" t="n">
        <f aca="false">RANK(G435,$G$2:$G$1311)</f>
        <v>434</v>
      </c>
      <c r="B435" s="6" t="str">
        <f aca="false">IF(G435&gt;=Parâmetros!$B$4,"A",IF(G435&gt;=Parâmetros!$B$5,"B","C"))</f>
        <v>B</v>
      </c>
      <c r="C435" s="6" t="s">
        <v>1060</v>
      </c>
      <c r="D435" s="6" t="s">
        <v>66</v>
      </c>
      <c r="E435" s="6" t="s">
        <v>50</v>
      </c>
      <c r="F435" s="6" t="s">
        <v>67</v>
      </c>
      <c r="G435" s="7" t="n">
        <f aca="false">J435*S435</f>
        <v>1588.58585399136</v>
      </c>
      <c r="H435" s="7" t="n">
        <f aca="false">I435*Parâmetros!$B$6/100*S435</f>
        <v>72.7606458949284</v>
      </c>
      <c r="I435" s="8" t="n">
        <v>12362</v>
      </c>
      <c r="J435" s="8" t="n">
        <v>2699</v>
      </c>
      <c r="K435" s="9" t="n">
        <f aca="false">J435/I435</f>
        <v>0.21833036725449</v>
      </c>
      <c r="L435" s="10" t="n">
        <v>0.243</v>
      </c>
      <c r="M435" s="6" t="str">
        <f aca="false">IF(K435&gt;L435,"sim","não")</f>
        <v>não</v>
      </c>
      <c r="N435" s="11" t="n">
        <v>-0.4</v>
      </c>
      <c r="O435" s="8" t="n">
        <v>6985</v>
      </c>
      <c r="P435" s="8" t="n">
        <v>1809</v>
      </c>
      <c r="Q435" s="9" t="n">
        <f aca="false">O435/(O435+P435)</f>
        <v>0.794291562428929</v>
      </c>
      <c r="R435" s="10" t="n">
        <v>0.791</v>
      </c>
      <c r="S435" s="12" t="n">
        <f aca="false">2*Q435-1</f>
        <v>0.588583124857858</v>
      </c>
      <c r="T435" s="10" t="n">
        <v>0.118</v>
      </c>
      <c r="U435" s="6" t="s">
        <v>77</v>
      </c>
      <c r="V435" s="6" t="s">
        <v>59</v>
      </c>
      <c r="W435" s="6" t="s">
        <v>54</v>
      </c>
      <c r="X435" s="6" t="s">
        <v>1061</v>
      </c>
      <c r="Y435" s="8" t="n">
        <v>13648</v>
      </c>
    </row>
    <row r="436" customFormat="false" ht="15" hidden="false" customHeight="false" outlineLevel="0" collapsed="false">
      <c r="A436" s="5" t="n">
        <f aca="false">RANK(G436,$G$2:$G$1311)</f>
        <v>435</v>
      </c>
      <c r="B436" s="6" t="str">
        <f aca="false">IF(G436&gt;=Parâmetros!$B$4,"A",IF(G436&gt;=Parâmetros!$B$5,"B","C"))</f>
        <v>B</v>
      </c>
      <c r="C436" s="6" t="s">
        <v>1062</v>
      </c>
      <c r="D436" s="6" t="s">
        <v>75</v>
      </c>
      <c r="E436" s="6" t="s">
        <v>50</v>
      </c>
      <c r="F436" s="6" t="s">
        <v>258</v>
      </c>
      <c r="G436" s="7" t="n">
        <f aca="false">J436*S436</f>
        <v>1581.25894412706</v>
      </c>
      <c r="H436" s="7" t="n">
        <f aca="false">I436*Parâmetros!$B$6/100*S436</f>
        <v>117.688414164742</v>
      </c>
      <c r="I436" s="8" t="n">
        <v>31825</v>
      </c>
      <c r="J436" s="8" t="n">
        <v>4276</v>
      </c>
      <c r="K436" s="9" t="n">
        <f aca="false">J436/I436</f>
        <v>0.134359780047133</v>
      </c>
      <c r="L436" s="10" t="n">
        <v>0.199</v>
      </c>
      <c r="M436" s="6" t="str">
        <f aca="false">IF(K436&gt;L436,"sim","não")</f>
        <v>não</v>
      </c>
      <c r="N436" s="11" t="n">
        <v>-0.6</v>
      </c>
      <c r="O436" s="8" t="n">
        <v>16904</v>
      </c>
      <c r="P436" s="8" t="n">
        <v>7777</v>
      </c>
      <c r="Q436" s="9" t="n">
        <f aca="false">O436/(O436+P436)</f>
        <v>0.684899315262753</v>
      </c>
      <c r="R436" s="10" t="n">
        <v>0.742</v>
      </c>
      <c r="S436" s="12" t="n">
        <f aca="false">2*Q436-1</f>
        <v>0.369798630525505</v>
      </c>
      <c r="T436" s="10" t="n">
        <v>0.08</v>
      </c>
      <c r="U436" s="6" t="s">
        <v>102</v>
      </c>
      <c r="V436" s="6" t="s">
        <v>72</v>
      </c>
      <c r="W436" s="6" t="s">
        <v>54</v>
      </c>
      <c r="X436" s="6" t="s">
        <v>1063</v>
      </c>
      <c r="Y436" s="8" t="n">
        <v>37697</v>
      </c>
    </row>
    <row r="437" customFormat="false" ht="15" hidden="false" customHeight="false" outlineLevel="0" collapsed="false">
      <c r="A437" s="5" t="n">
        <f aca="false">RANK(G437,$G$2:$G$1311)</f>
        <v>436</v>
      </c>
      <c r="B437" s="6" t="str">
        <f aca="false">IF(G437&gt;=Parâmetros!$B$4,"A",IF(G437&gt;=Parâmetros!$B$5,"B","C"))</f>
        <v>B</v>
      </c>
      <c r="C437" s="6" t="s">
        <v>1064</v>
      </c>
      <c r="D437" s="6" t="s">
        <v>86</v>
      </c>
      <c r="E437" s="6" t="s">
        <v>50</v>
      </c>
      <c r="F437" s="6" t="s">
        <v>92</v>
      </c>
      <c r="G437" s="7" t="n">
        <f aca="false">J437*S437</f>
        <v>1579.40223605641</v>
      </c>
      <c r="H437" s="7" t="n">
        <f aca="false">I437*Parâmetros!$B$6/100*S437</f>
        <v>67.0840744505146</v>
      </c>
      <c r="I437" s="8" t="n">
        <v>11175</v>
      </c>
      <c r="J437" s="8" t="n">
        <v>2631</v>
      </c>
      <c r="K437" s="9" t="n">
        <f aca="false">J437/I437</f>
        <v>0.235436241610738</v>
      </c>
      <c r="L437" s="10" t="n">
        <v>0.315</v>
      </c>
      <c r="M437" s="6" t="str">
        <f aca="false">IF(K437&gt;L437,"sim","não")</f>
        <v>não</v>
      </c>
      <c r="N437" s="11" t="n">
        <v>2.52</v>
      </c>
      <c r="O437" s="8" t="n">
        <v>6298</v>
      </c>
      <c r="P437" s="8" t="n">
        <v>1573</v>
      </c>
      <c r="Q437" s="9" t="n">
        <f aca="false">O437/(O437+P437)</f>
        <v>0.800152458391564</v>
      </c>
      <c r="R437" s="10" t="n">
        <v>0.847</v>
      </c>
      <c r="S437" s="12" t="n">
        <f aca="false">2*Q437-1</f>
        <v>0.600304916783128</v>
      </c>
      <c r="T437" s="10" t="n">
        <v>0.07</v>
      </c>
      <c r="U437" s="6" t="s">
        <v>196</v>
      </c>
      <c r="V437" s="6" t="s">
        <v>72</v>
      </c>
      <c r="W437" s="6" t="s">
        <v>54</v>
      </c>
      <c r="X437" s="6" t="s">
        <v>1065</v>
      </c>
      <c r="Y437" s="8" t="n">
        <v>13577</v>
      </c>
    </row>
    <row r="438" customFormat="false" ht="15" hidden="false" customHeight="false" outlineLevel="0" collapsed="false">
      <c r="A438" s="5" t="n">
        <f aca="false">RANK(G438,$G$2:$G$1311)</f>
        <v>437</v>
      </c>
      <c r="B438" s="6" t="str">
        <f aca="false">IF(G438&gt;=Parâmetros!$B$4,"A",IF(G438&gt;=Parâmetros!$B$5,"B","C"))</f>
        <v>B</v>
      </c>
      <c r="C438" s="6" t="s">
        <v>1066</v>
      </c>
      <c r="D438" s="6" t="s">
        <v>208</v>
      </c>
      <c r="E438" s="6" t="s">
        <v>209</v>
      </c>
      <c r="F438" s="6" t="s">
        <v>421</v>
      </c>
      <c r="G438" s="7" t="n">
        <f aca="false">J438*S438</f>
        <v>1577.18920617816</v>
      </c>
      <c r="H438" s="7" t="n">
        <f aca="false">I438*Parâmetros!$B$6/100*S438</f>
        <v>61.6539331896552</v>
      </c>
      <c r="I438" s="8" t="n">
        <v>32340</v>
      </c>
      <c r="J438" s="8" t="n">
        <v>8273</v>
      </c>
      <c r="K438" s="9" t="n">
        <f aca="false">J438/I438</f>
        <v>0.255813234384663</v>
      </c>
      <c r="L438" s="10" t="n">
        <v>0.241</v>
      </c>
      <c r="M438" s="6" t="str">
        <f aca="false">IF(K438&gt;L438,"sim","não")</f>
        <v>sim</v>
      </c>
      <c r="N438" s="11" t="n">
        <v>6.4</v>
      </c>
      <c r="O438" s="8" t="n">
        <v>13259</v>
      </c>
      <c r="P438" s="8" t="n">
        <v>9013</v>
      </c>
      <c r="Q438" s="9" t="n">
        <f aca="false">O438/(O438+P438)</f>
        <v>0.595321479885058</v>
      </c>
      <c r="R438" s="10" t="n">
        <v>0.643</v>
      </c>
      <c r="S438" s="12" t="n">
        <f aca="false">2*Q438-1</f>
        <v>0.190642959770115</v>
      </c>
      <c r="T438" s="10" t="n">
        <v>0.073</v>
      </c>
      <c r="U438" s="6" t="s">
        <v>52</v>
      </c>
      <c r="V438" s="6" t="s">
        <v>53</v>
      </c>
      <c r="W438" s="6" t="s">
        <v>211</v>
      </c>
      <c r="X438" s="6" t="s">
        <v>1067</v>
      </c>
      <c r="Y438" s="8" t="n">
        <v>41564</v>
      </c>
    </row>
    <row r="439" customFormat="false" ht="15" hidden="false" customHeight="false" outlineLevel="0" collapsed="false">
      <c r="A439" s="5" t="n">
        <f aca="false">RANK(G439,$G$2:$G$1311)</f>
        <v>438</v>
      </c>
      <c r="B439" s="6" t="str">
        <f aca="false">IF(G439&gt;=Parâmetros!$B$4,"A",IF(G439&gt;=Parâmetros!$B$5,"B","C"))</f>
        <v>B</v>
      </c>
      <c r="C439" s="6" t="s">
        <v>1068</v>
      </c>
      <c r="D439" s="6" t="s">
        <v>407</v>
      </c>
      <c r="E439" s="6" t="s">
        <v>50</v>
      </c>
      <c r="F439" s="6" t="s">
        <v>1054</v>
      </c>
      <c r="G439" s="7" t="n">
        <f aca="false">J439*S439</f>
        <v>1577.08127006778</v>
      </c>
      <c r="H439" s="7" t="n">
        <f aca="false">I439*Parâmetros!$B$6/100*S439</f>
        <v>80.6429411344988</v>
      </c>
      <c r="I439" s="8" t="n">
        <v>19114</v>
      </c>
      <c r="J439" s="8" t="n">
        <v>3738</v>
      </c>
      <c r="K439" s="9" t="n">
        <f aca="false">J439/I439</f>
        <v>0.19556346133724</v>
      </c>
      <c r="L439" s="10" t="n">
        <v>0.161</v>
      </c>
      <c r="M439" s="6" t="str">
        <f aca="false">IF(K439&gt;L439,"sim","não")</f>
        <v>sim</v>
      </c>
      <c r="N439" s="11" t="n">
        <v>-1.09</v>
      </c>
      <c r="O439" s="8" t="n">
        <v>9964</v>
      </c>
      <c r="P439" s="8" t="n">
        <v>4051</v>
      </c>
      <c r="Q439" s="9" t="n">
        <f aca="false">O439/(O439+P439)</f>
        <v>0.710952550838388</v>
      </c>
      <c r="R439" s="10" t="n">
        <v>0.73</v>
      </c>
      <c r="S439" s="12" t="n">
        <f aca="false">2*Q439-1</f>
        <v>0.421905101676775</v>
      </c>
      <c r="T439" s="10" t="n">
        <v>0.102</v>
      </c>
      <c r="U439" s="6" t="s">
        <v>96</v>
      </c>
      <c r="V439" s="6" t="s">
        <v>72</v>
      </c>
      <c r="W439" s="6" t="s">
        <v>211</v>
      </c>
      <c r="X439" s="6" t="s">
        <v>1069</v>
      </c>
      <c r="Y439" s="8" t="n">
        <v>22177</v>
      </c>
    </row>
    <row r="440" customFormat="false" ht="15" hidden="false" customHeight="false" outlineLevel="0" collapsed="false">
      <c r="A440" s="5" t="n">
        <f aca="false">RANK(G440,$G$2:$G$1311)</f>
        <v>439</v>
      </c>
      <c r="B440" s="6" t="str">
        <f aca="false">IF(G440&gt;=Parâmetros!$B$4,"A",IF(G440&gt;=Parâmetros!$B$5,"B","C"))</f>
        <v>B</v>
      </c>
      <c r="C440" s="6" t="s">
        <v>1070</v>
      </c>
      <c r="D440" s="6" t="s">
        <v>49</v>
      </c>
      <c r="E440" s="6" t="s">
        <v>50</v>
      </c>
      <c r="F440" s="6" t="s">
        <v>500</v>
      </c>
      <c r="G440" s="7" t="n">
        <f aca="false">J440*S440</f>
        <v>1576.34653260081</v>
      </c>
      <c r="H440" s="7" t="n">
        <f aca="false">I440*Parâmetros!$B$6/100*S440</f>
        <v>78.4957447911268</v>
      </c>
      <c r="I440" s="8" t="n">
        <v>13181</v>
      </c>
      <c r="J440" s="8" t="n">
        <v>2647</v>
      </c>
      <c r="K440" s="9" t="n">
        <f aca="false">J440/I440</f>
        <v>0.20081936120173</v>
      </c>
      <c r="L440" s="10" t="n">
        <v>0.214</v>
      </c>
      <c r="M440" s="6" t="str">
        <f aca="false">IF(K440&gt;L440,"sim","não")</f>
        <v>não</v>
      </c>
      <c r="N440" s="11" t="n">
        <v>0.43</v>
      </c>
      <c r="O440" s="8" t="n">
        <v>7696</v>
      </c>
      <c r="P440" s="8" t="n">
        <v>1951</v>
      </c>
      <c r="Q440" s="9" t="n">
        <f aca="false">O440/(O440+P440)</f>
        <v>0.797760961957085</v>
      </c>
      <c r="R440" s="10" t="n">
        <v>0.839</v>
      </c>
      <c r="S440" s="12" t="n">
        <f aca="false">2*Q440-1</f>
        <v>0.59552192391417</v>
      </c>
      <c r="T440" s="10" t="n">
        <v>0.131</v>
      </c>
      <c r="U440" s="6" t="s">
        <v>52</v>
      </c>
      <c r="V440" s="6" t="s">
        <v>53</v>
      </c>
      <c r="W440" s="6" t="s">
        <v>54</v>
      </c>
      <c r="X440" s="6" t="s">
        <v>1071</v>
      </c>
      <c r="Y440" s="8" t="n">
        <v>13860</v>
      </c>
    </row>
    <row r="441" customFormat="false" ht="15" hidden="false" customHeight="false" outlineLevel="0" collapsed="false">
      <c r="A441" s="5" t="n">
        <f aca="false">RANK(G441,$G$2:$G$1311)</f>
        <v>440</v>
      </c>
      <c r="B441" s="6" t="str">
        <f aca="false">IF(G441&gt;=Parâmetros!$B$4,"A",IF(G441&gt;=Parâmetros!$B$5,"B","C"))</f>
        <v>B</v>
      </c>
      <c r="C441" s="6" t="s">
        <v>1072</v>
      </c>
      <c r="D441" s="6" t="s">
        <v>123</v>
      </c>
      <c r="E441" s="6" t="s">
        <v>50</v>
      </c>
      <c r="F441" s="6" t="s">
        <v>930</v>
      </c>
      <c r="G441" s="7" t="n">
        <f aca="false">J441*S441</f>
        <v>1574.59631698738</v>
      </c>
      <c r="H441" s="7" t="n">
        <f aca="false">I441*Parâmetros!$B$6/100*S441</f>
        <v>83.4332381543555</v>
      </c>
      <c r="I441" s="8" t="n">
        <v>13109</v>
      </c>
      <c r="J441" s="8" t="n">
        <v>2474</v>
      </c>
      <c r="K441" s="9" t="n">
        <f aca="false">J441/I441</f>
        <v>0.188725303226791</v>
      </c>
      <c r="L441" s="10" t="n">
        <v>0.212</v>
      </c>
      <c r="M441" s="6" t="str">
        <f aca="false">IF(K441&gt;L441,"sim","não")</f>
        <v>não</v>
      </c>
      <c r="N441" s="11" t="n">
        <v>-0.08</v>
      </c>
      <c r="O441" s="8" t="n">
        <v>7909</v>
      </c>
      <c r="P441" s="8" t="n">
        <v>1757</v>
      </c>
      <c r="Q441" s="9" t="n">
        <f aca="false">O441/(O441+P441)</f>
        <v>0.818228843368508</v>
      </c>
      <c r="R441" s="10" t="n">
        <v>0.83</v>
      </c>
      <c r="S441" s="12" t="n">
        <f aca="false">2*Q441-1</f>
        <v>0.636457686737016</v>
      </c>
      <c r="T441" s="10" t="n">
        <v>0.12</v>
      </c>
      <c r="U441" s="6" t="s">
        <v>71</v>
      </c>
      <c r="V441" s="6" t="s">
        <v>72</v>
      </c>
      <c r="W441" s="6" t="s">
        <v>54</v>
      </c>
      <c r="X441" s="6" t="s">
        <v>1073</v>
      </c>
      <c r="Y441" s="8" t="n">
        <v>14958</v>
      </c>
    </row>
    <row r="442" customFormat="false" ht="15" hidden="false" customHeight="false" outlineLevel="0" collapsed="false">
      <c r="A442" s="5" t="n">
        <f aca="false">RANK(G442,$G$2:$G$1311)</f>
        <v>441</v>
      </c>
      <c r="B442" s="6" t="str">
        <f aca="false">IF(G442&gt;=Parâmetros!$B$4,"A",IF(G442&gt;=Parâmetros!$B$5,"B","C"))</f>
        <v>B</v>
      </c>
      <c r="C442" s="6" t="s">
        <v>1074</v>
      </c>
      <c r="D442" s="6" t="s">
        <v>351</v>
      </c>
      <c r="E442" s="6" t="s">
        <v>50</v>
      </c>
      <c r="F442" s="6" t="s">
        <v>505</v>
      </c>
      <c r="G442" s="7" t="n">
        <f aca="false">J442*S442</f>
        <v>1574.36409608091</v>
      </c>
      <c r="H442" s="7" t="n">
        <f aca="false">I442*Parâmetros!$B$6/100*S442</f>
        <v>76.3370080067425</v>
      </c>
      <c r="I442" s="8" t="n">
        <v>13208</v>
      </c>
      <c r="J442" s="8" t="n">
        <v>2724</v>
      </c>
      <c r="K442" s="9" t="n">
        <f aca="false">J442/I442</f>
        <v>0.206238643246517</v>
      </c>
      <c r="L442" s="10" t="n">
        <v>0.202</v>
      </c>
      <c r="M442" s="6" t="str">
        <f aca="false">IF(K442&gt;L442,"sim","não")</f>
        <v>sim</v>
      </c>
      <c r="N442" s="11" t="n">
        <v>0.9</v>
      </c>
      <c r="O442" s="8" t="n">
        <v>7489</v>
      </c>
      <c r="P442" s="8" t="n">
        <v>2003</v>
      </c>
      <c r="Q442" s="9" t="n">
        <f aca="false">O442/(O442+P442)</f>
        <v>0.78898019384745</v>
      </c>
      <c r="R442" s="10" t="n">
        <v>0.779</v>
      </c>
      <c r="S442" s="12" t="n">
        <f aca="false">2*Q442-1</f>
        <v>0.577960387694901</v>
      </c>
      <c r="T442" s="10" t="n">
        <v>0.082</v>
      </c>
      <c r="U442" s="6" t="s">
        <v>77</v>
      </c>
      <c r="V442" s="6" t="s">
        <v>59</v>
      </c>
      <c r="W442" s="6" t="s">
        <v>54</v>
      </c>
      <c r="X442" s="6" t="s">
        <v>1075</v>
      </c>
      <c r="Y442" s="8" t="n">
        <v>15719</v>
      </c>
    </row>
    <row r="443" customFormat="false" ht="15" hidden="false" customHeight="false" outlineLevel="0" collapsed="false">
      <c r="A443" s="5" t="n">
        <f aca="false">RANK(G443,$G$2:$G$1311)</f>
        <v>442</v>
      </c>
      <c r="B443" s="6" t="str">
        <f aca="false">IF(G443&gt;=Parâmetros!$B$4,"A",IF(G443&gt;=Parâmetros!$B$5,"B","C"))</f>
        <v>B</v>
      </c>
      <c r="C443" s="6" t="s">
        <v>1076</v>
      </c>
      <c r="D443" s="6" t="s">
        <v>351</v>
      </c>
      <c r="E443" s="6" t="s">
        <v>50</v>
      </c>
      <c r="F443" s="6" t="s">
        <v>845</v>
      </c>
      <c r="G443" s="7" t="n">
        <f aca="false">J443*S443</f>
        <v>1572.45845136922</v>
      </c>
      <c r="H443" s="7" t="n">
        <f aca="false">I443*Parâmetros!$B$6/100*S443</f>
        <v>71.5603847969783</v>
      </c>
      <c r="I443" s="8" t="n">
        <v>12169</v>
      </c>
      <c r="J443" s="8" t="n">
        <v>2674</v>
      </c>
      <c r="K443" s="9" t="n">
        <f aca="false">J443/I443</f>
        <v>0.219738680253102</v>
      </c>
      <c r="L443" s="10" t="n">
        <v>0.252</v>
      </c>
      <c r="M443" s="6" t="str">
        <f aca="false">IF(K443&gt;L443,"sim","não")</f>
        <v>não</v>
      </c>
      <c r="N443" s="11" t="n">
        <v>0.63</v>
      </c>
      <c r="O443" s="8" t="n">
        <v>6727</v>
      </c>
      <c r="P443" s="8" t="n">
        <v>1745</v>
      </c>
      <c r="Q443" s="9" t="n">
        <f aca="false">O443/(O443+P443)</f>
        <v>0.794027384324835</v>
      </c>
      <c r="R443" s="10" t="n">
        <v>0.807</v>
      </c>
      <c r="S443" s="12" t="n">
        <f aca="false">2*Q443-1</f>
        <v>0.58805476864967</v>
      </c>
      <c r="T443" s="10" t="n">
        <v>0.07</v>
      </c>
      <c r="U443" s="6" t="s">
        <v>71</v>
      </c>
      <c r="V443" s="6" t="s">
        <v>72</v>
      </c>
      <c r="W443" s="6" t="s">
        <v>54</v>
      </c>
      <c r="X443" s="6" t="s">
        <v>1077</v>
      </c>
      <c r="Y443" s="8" t="n">
        <v>13616</v>
      </c>
    </row>
    <row r="444" customFormat="false" ht="15" hidden="false" customHeight="false" outlineLevel="0" collapsed="false">
      <c r="A444" s="5" t="n">
        <f aca="false">RANK(G444,$G$2:$G$1311)</f>
        <v>443</v>
      </c>
      <c r="B444" s="6" t="str">
        <f aca="false">IF(G444&gt;=Parâmetros!$B$4,"A",IF(G444&gt;=Parâmetros!$B$5,"B","C"))</f>
        <v>B</v>
      </c>
      <c r="C444" s="6" t="s">
        <v>1078</v>
      </c>
      <c r="D444" s="6" t="s">
        <v>445</v>
      </c>
      <c r="E444" s="6" t="s">
        <v>50</v>
      </c>
      <c r="F444" s="6" t="s">
        <v>1079</v>
      </c>
      <c r="G444" s="7" t="n">
        <f aca="false">J444*S444</f>
        <v>1571.95918367347</v>
      </c>
      <c r="H444" s="7" t="n">
        <f aca="false">I444*Parâmetros!$B$6/100*S444</f>
        <v>85.7171061957717</v>
      </c>
      <c r="I444" s="8" t="n">
        <v>34604</v>
      </c>
      <c r="J444" s="8" t="n">
        <v>6346</v>
      </c>
      <c r="K444" s="9" t="n">
        <f aca="false">J444/I444</f>
        <v>0.183389203560282</v>
      </c>
      <c r="L444" s="10" t="n">
        <v>0.177</v>
      </c>
      <c r="M444" s="6" t="str">
        <f aca="false">IF(K444&gt;L444,"sim","não")</f>
        <v>sim</v>
      </c>
      <c r="N444" s="11" t="n">
        <v>-0.52</v>
      </c>
      <c r="O444" s="8" t="n">
        <v>15315</v>
      </c>
      <c r="P444" s="8" t="n">
        <v>9234</v>
      </c>
      <c r="Q444" s="9" t="n">
        <f aca="false">O444/(O444+P444)</f>
        <v>0.623854332152023</v>
      </c>
      <c r="R444" s="10" t="n">
        <v>0.68</v>
      </c>
      <c r="S444" s="12" t="n">
        <f aca="false">2*Q444-1</f>
        <v>0.247708664304045</v>
      </c>
      <c r="T444" s="10" t="n">
        <v>0.095</v>
      </c>
      <c r="U444" s="6" t="s">
        <v>63</v>
      </c>
      <c r="V444" s="6" t="s">
        <v>59</v>
      </c>
      <c r="W444" s="6" t="s">
        <v>54</v>
      </c>
      <c r="X444" s="6" t="s">
        <v>1080</v>
      </c>
      <c r="Y444" s="8" t="n">
        <v>44599</v>
      </c>
    </row>
    <row r="445" customFormat="false" ht="15" hidden="false" customHeight="false" outlineLevel="0" collapsed="false">
      <c r="A445" s="5" t="n">
        <f aca="false">RANK(G445,$G$2:$G$1311)</f>
        <v>444</v>
      </c>
      <c r="B445" s="6" t="str">
        <f aca="false">IF(G445&gt;=Parâmetros!$B$4,"A",IF(G445&gt;=Parâmetros!$B$5,"B","C"))</f>
        <v>B</v>
      </c>
      <c r="C445" s="6" t="s">
        <v>1081</v>
      </c>
      <c r="D445" s="6" t="s">
        <v>49</v>
      </c>
      <c r="E445" s="6" t="s">
        <v>50</v>
      </c>
      <c r="F445" s="6" t="s">
        <v>1082</v>
      </c>
      <c r="G445" s="7" t="n">
        <f aca="false">J445*S445</f>
        <v>1571.57808801214</v>
      </c>
      <c r="H445" s="7" t="n">
        <f aca="false">I445*Parâmetros!$B$6/100*S445</f>
        <v>64.5763301972686</v>
      </c>
      <c r="I445" s="8" t="n">
        <v>24576</v>
      </c>
      <c r="J445" s="8" t="n">
        <v>5981</v>
      </c>
      <c r="K445" s="9" t="n">
        <f aca="false">J445/I445</f>
        <v>0.243367513020833</v>
      </c>
      <c r="L445" s="10" t="n">
        <v>0.31</v>
      </c>
      <c r="M445" s="6" t="str">
        <f aca="false">IF(K445&gt;L445,"sim","não")</f>
        <v>não</v>
      </c>
      <c r="N445" s="11" t="n">
        <v>0.6</v>
      </c>
      <c r="O445" s="8" t="n">
        <v>10402</v>
      </c>
      <c r="P445" s="8" t="n">
        <v>6073</v>
      </c>
      <c r="Q445" s="9" t="n">
        <f aca="false">O445/(O445+P445)</f>
        <v>0.631380880121396</v>
      </c>
      <c r="R445" s="10" t="n">
        <v>0.666</v>
      </c>
      <c r="S445" s="12" t="n">
        <f aca="false">2*Q445-1</f>
        <v>0.262761760242792</v>
      </c>
      <c r="T445" s="10" t="n">
        <v>0.085</v>
      </c>
      <c r="U445" s="6" t="s">
        <v>144</v>
      </c>
      <c r="V445" s="6" t="s">
        <v>72</v>
      </c>
      <c r="W445" s="6" t="s">
        <v>54</v>
      </c>
      <c r="X445" s="6" t="s">
        <v>1083</v>
      </c>
      <c r="Y445" s="8" t="n">
        <v>30469</v>
      </c>
    </row>
    <row r="446" customFormat="false" ht="15" hidden="false" customHeight="false" outlineLevel="0" collapsed="false">
      <c r="A446" s="5" t="n">
        <f aca="false">RANK(G446,$G$2:$G$1311)</f>
        <v>445</v>
      </c>
      <c r="B446" s="6" t="str">
        <f aca="false">IF(G446&gt;=Parâmetros!$B$4,"A",IF(G446&gt;=Parâmetros!$B$5,"B","C"))</f>
        <v>B</v>
      </c>
      <c r="C446" s="6" t="s">
        <v>1084</v>
      </c>
      <c r="D446" s="6" t="s">
        <v>141</v>
      </c>
      <c r="E446" s="6" t="s">
        <v>142</v>
      </c>
      <c r="F446" s="6" t="s">
        <v>1085</v>
      </c>
      <c r="G446" s="7" t="n">
        <f aca="false">J446*S446</f>
        <v>1566.80922255026</v>
      </c>
      <c r="H446" s="7" t="n">
        <f aca="false">I446*Parâmetros!$B$6/100*S446</f>
        <v>45.2654027836356</v>
      </c>
      <c r="I446" s="8" t="n">
        <v>12417</v>
      </c>
      <c r="J446" s="8" t="n">
        <v>4298</v>
      </c>
      <c r="K446" s="9" t="n">
        <f aca="false">J446/I446</f>
        <v>0.34613835870178</v>
      </c>
      <c r="L446" s="10" t="n">
        <v>0.343</v>
      </c>
      <c r="M446" s="6" t="str">
        <f aca="false">IF(K446&gt;L446,"sim","não")</f>
        <v>sim</v>
      </c>
      <c r="N446" s="11" t="n">
        <v>-1.14</v>
      </c>
      <c r="O446" s="8" t="n">
        <v>4853</v>
      </c>
      <c r="P446" s="8" t="n">
        <v>2260</v>
      </c>
      <c r="Q446" s="9" t="n">
        <f aca="false">O446/(O446+P446)</f>
        <v>0.682271896527485</v>
      </c>
      <c r="R446" s="10" t="n">
        <v>0.726</v>
      </c>
      <c r="S446" s="12" t="n">
        <f aca="false">2*Q446-1</f>
        <v>0.36454379305497</v>
      </c>
      <c r="T446" s="10" t="n">
        <v>0.156</v>
      </c>
      <c r="U446" s="6" t="s">
        <v>77</v>
      </c>
      <c r="V446" s="6" t="s">
        <v>59</v>
      </c>
      <c r="W446" s="6" t="s">
        <v>54</v>
      </c>
      <c r="X446" s="6" t="s">
        <v>1086</v>
      </c>
      <c r="Y446" s="8" t="n">
        <v>14240</v>
      </c>
    </row>
    <row r="447" customFormat="false" ht="15" hidden="false" customHeight="false" outlineLevel="0" collapsed="false">
      <c r="A447" s="5" t="n">
        <f aca="false">RANK(G447,$G$2:$G$1311)</f>
        <v>446</v>
      </c>
      <c r="B447" s="6" t="str">
        <f aca="false">IF(G447&gt;=Parâmetros!$B$4,"A",IF(G447&gt;=Parâmetros!$B$5,"B","C"))</f>
        <v>B</v>
      </c>
      <c r="C447" s="6" t="s">
        <v>1087</v>
      </c>
      <c r="D447" s="6" t="s">
        <v>141</v>
      </c>
      <c r="E447" s="6" t="s">
        <v>142</v>
      </c>
      <c r="F447" s="6" t="s">
        <v>636</v>
      </c>
      <c r="G447" s="7" t="n">
        <f aca="false">J447*S447</f>
        <v>1560.81943895693</v>
      </c>
      <c r="H447" s="7" t="n">
        <f aca="false">I447*Parâmetros!$B$6/100*S447</f>
        <v>54.6429474516002</v>
      </c>
      <c r="I447" s="8" t="n">
        <v>11490</v>
      </c>
      <c r="J447" s="8" t="n">
        <v>3282</v>
      </c>
      <c r="K447" s="9" t="n">
        <f aca="false">J447/I447</f>
        <v>0.285639686684073</v>
      </c>
      <c r="L447" s="10" t="n">
        <v>0.312</v>
      </c>
      <c r="M447" s="6" t="str">
        <f aca="false">IF(K447&gt;L447,"sim","não")</f>
        <v>não</v>
      </c>
      <c r="N447" s="11" t="n">
        <v>-0.92</v>
      </c>
      <c r="O447" s="8" t="n">
        <v>5602</v>
      </c>
      <c r="P447" s="8" t="n">
        <v>1991</v>
      </c>
      <c r="Q447" s="9" t="n">
        <f aca="false">O447/(O447+P447)</f>
        <v>0.737784801791123</v>
      </c>
      <c r="R447" s="10" t="n">
        <v>0.781</v>
      </c>
      <c r="S447" s="12" t="n">
        <f aca="false">2*Q447-1</f>
        <v>0.475569603582247</v>
      </c>
      <c r="T447" s="10" t="n">
        <v>0.158</v>
      </c>
      <c r="U447" s="6" t="s">
        <v>71</v>
      </c>
      <c r="V447" s="6" t="s">
        <v>72</v>
      </c>
      <c r="W447" s="6" t="s">
        <v>54</v>
      </c>
      <c r="X447" s="6" t="s">
        <v>1088</v>
      </c>
      <c r="Y447" s="8" t="n">
        <v>13745</v>
      </c>
    </row>
    <row r="448" customFormat="false" ht="15" hidden="false" customHeight="false" outlineLevel="0" collapsed="false">
      <c r="A448" s="5" t="n">
        <f aca="false">RANK(G448,$G$2:$G$1311)</f>
        <v>447</v>
      </c>
      <c r="B448" s="6" t="str">
        <f aca="false">IF(G448&gt;=Parâmetros!$B$4,"A",IF(G448&gt;=Parâmetros!$B$5,"B","C"))</f>
        <v>B</v>
      </c>
      <c r="C448" s="6" t="s">
        <v>1089</v>
      </c>
      <c r="D448" s="6" t="s">
        <v>177</v>
      </c>
      <c r="E448" s="6" t="s">
        <v>50</v>
      </c>
      <c r="F448" s="6" t="s">
        <v>181</v>
      </c>
      <c r="G448" s="7" t="n">
        <f aca="false">J448*S448</f>
        <v>1559.76035743298</v>
      </c>
      <c r="H448" s="7" t="n">
        <f aca="false">I448*Parâmetros!$B$6/100*S448</f>
        <v>75.0541023558083</v>
      </c>
      <c r="I448" s="8" t="n">
        <v>15528</v>
      </c>
      <c r="J448" s="8" t="n">
        <v>3227</v>
      </c>
      <c r="K448" s="9" t="n">
        <f aca="false">J448/I448</f>
        <v>0.207818134981968</v>
      </c>
      <c r="L448" s="10" t="n">
        <v>0.25</v>
      </c>
      <c r="M448" s="6" t="str">
        <f aca="false">IF(K448&gt;L448,"sim","não")</f>
        <v>não</v>
      </c>
      <c r="N448" s="11" t="n">
        <v>-0.8</v>
      </c>
      <c r="O448" s="8" t="n">
        <v>8217</v>
      </c>
      <c r="P448" s="8" t="n">
        <v>2862</v>
      </c>
      <c r="Q448" s="9" t="n">
        <f aca="false">O448/(O448+P448)</f>
        <v>0.741673436230707</v>
      </c>
      <c r="R448" s="10" t="n">
        <v>0.781</v>
      </c>
      <c r="S448" s="12" t="n">
        <f aca="false">2*Q448-1</f>
        <v>0.483346872461413</v>
      </c>
      <c r="T448" s="10" t="n">
        <v>0.099</v>
      </c>
      <c r="U448" s="6" t="s">
        <v>96</v>
      </c>
      <c r="V448" s="6" t="s">
        <v>72</v>
      </c>
      <c r="W448" s="6" t="s">
        <v>54</v>
      </c>
      <c r="X448" s="6" t="s">
        <v>1090</v>
      </c>
      <c r="Y448" s="8" t="n">
        <v>19032</v>
      </c>
    </row>
    <row r="449" customFormat="false" ht="15" hidden="false" customHeight="false" outlineLevel="0" collapsed="false">
      <c r="A449" s="5" t="n">
        <f aca="false">RANK(G449,$G$2:$G$1311)</f>
        <v>448</v>
      </c>
      <c r="B449" s="6" t="str">
        <f aca="false">IF(G449&gt;=Parâmetros!$B$4,"A",IF(G449&gt;=Parâmetros!$B$5,"B","C"))</f>
        <v>B</v>
      </c>
      <c r="C449" s="6" t="s">
        <v>1091</v>
      </c>
      <c r="D449" s="6" t="s">
        <v>141</v>
      </c>
      <c r="E449" s="6" t="s">
        <v>142</v>
      </c>
      <c r="F449" s="6" t="s">
        <v>192</v>
      </c>
      <c r="G449" s="7" t="n">
        <f aca="false">J449*S449</f>
        <v>1558.61965448881</v>
      </c>
      <c r="H449" s="7" t="n">
        <f aca="false">I449*Parâmetros!$B$6/100*S449</f>
        <v>46.0023052959502</v>
      </c>
      <c r="I449" s="8" t="n">
        <v>12287</v>
      </c>
      <c r="J449" s="8" t="n">
        <v>4163</v>
      </c>
      <c r="K449" s="9" t="n">
        <f aca="false">J449/I449</f>
        <v>0.338813379995117</v>
      </c>
      <c r="L449" s="10" t="n">
        <v>0.358</v>
      </c>
      <c r="M449" s="6" t="str">
        <f aca="false">IF(K449&gt;L449,"sim","não")</f>
        <v>não</v>
      </c>
      <c r="N449" s="11" t="n">
        <v>-0.59</v>
      </c>
      <c r="O449" s="8" t="n">
        <v>4853</v>
      </c>
      <c r="P449" s="8" t="n">
        <v>2209</v>
      </c>
      <c r="Q449" s="9" t="n">
        <f aca="false">O449/(O449+P449)</f>
        <v>0.68719909374115</v>
      </c>
      <c r="R449" s="10" t="n">
        <v>0.748</v>
      </c>
      <c r="S449" s="12" t="n">
        <f aca="false">2*Q449-1</f>
        <v>0.3743981874823</v>
      </c>
      <c r="T449" s="10" t="n">
        <v>0.144</v>
      </c>
      <c r="U449" s="6" t="s">
        <v>144</v>
      </c>
      <c r="V449" s="6" t="s">
        <v>72</v>
      </c>
      <c r="W449" s="6" t="s">
        <v>54</v>
      </c>
      <c r="X449" s="6" t="s">
        <v>1092</v>
      </c>
      <c r="Y449" s="8" t="n">
        <v>14383</v>
      </c>
    </row>
    <row r="450" customFormat="false" ht="15" hidden="false" customHeight="false" outlineLevel="0" collapsed="false">
      <c r="A450" s="5" t="n">
        <f aca="false">RANK(G450,$G$2:$G$1311)</f>
        <v>449</v>
      </c>
      <c r="B450" s="6" t="str">
        <f aca="false">IF(G450&gt;=Parâmetros!$B$4,"A",IF(G450&gt;=Parâmetros!$B$5,"B","C"))</f>
        <v>B</v>
      </c>
      <c r="C450" s="6" t="s">
        <v>1093</v>
      </c>
      <c r="D450" s="6" t="s">
        <v>208</v>
      </c>
      <c r="E450" s="6" t="s">
        <v>209</v>
      </c>
      <c r="F450" s="6" t="s">
        <v>902</v>
      </c>
      <c r="G450" s="7" t="n">
        <f aca="false">J450*S450</f>
        <v>1556.86159558906</v>
      </c>
      <c r="H450" s="7" t="n">
        <f aca="false">I450*Parâmetros!$B$6/100*S450</f>
        <v>60.7565117587487</v>
      </c>
      <c r="I450" s="8" t="n">
        <v>12648</v>
      </c>
      <c r="J450" s="8" t="n">
        <v>3241</v>
      </c>
      <c r="K450" s="9" t="n">
        <f aca="false">J450/I450</f>
        <v>0.256246046805819</v>
      </c>
      <c r="L450" s="10" t="n">
        <v>0.267</v>
      </c>
      <c r="M450" s="6" t="str">
        <f aca="false">IF(K450&gt;L450,"sim","não")</f>
        <v>não</v>
      </c>
      <c r="N450" s="11" t="n">
        <v>3.38</v>
      </c>
      <c r="O450" s="8" t="n">
        <v>6578</v>
      </c>
      <c r="P450" s="8" t="n">
        <v>2309</v>
      </c>
      <c r="Q450" s="9" t="n">
        <f aca="false">O450/(O450+P450)</f>
        <v>0.740182288736357</v>
      </c>
      <c r="R450" s="10" t="n">
        <v>0.768</v>
      </c>
      <c r="S450" s="12" t="n">
        <f aca="false">2*Q450-1</f>
        <v>0.480364577472713</v>
      </c>
      <c r="T450" s="10" t="n">
        <v>0.068</v>
      </c>
      <c r="U450" s="6" t="s">
        <v>83</v>
      </c>
      <c r="V450" s="6" t="s">
        <v>53</v>
      </c>
      <c r="W450" s="6" t="s">
        <v>211</v>
      </c>
      <c r="X450" s="6" t="s">
        <v>1094</v>
      </c>
      <c r="Y450" s="8" t="n">
        <v>18631</v>
      </c>
    </row>
    <row r="451" customFormat="false" ht="15" hidden="false" customHeight="false" outlineLevel="0" collapsed="false">
      <c r="A451" s="5" t="n">
        <f aca="false">RANK(G451,$G$2:$G$1311)</f>
        <v>450</v>
      </c>
      <c r="B451" s="6" t="str">
        <f aca="false">IF(G451&gt;=Parâmetros!$B$4,"A",IF(G451&gt;=Parâmetros!$B$5,"B","C"))</f>
        <v>B</v>
      </c>
      <c r="C451" s="6" t="s">
        <v>1095</v>
      </c>
      <c r="D451" s="6" t="s">
        <v>123</v>
      </c>
      <c r="E451" s="6" t="s">
        <v>50</v>
      </c>
      <c r="F451" s="6" t="s">
        <v>813</v>
      </c>
      <c r="G451" s="7" t="n">
        <f aca="false">J451*S451</f>
        <v>1555.42559958738</v>
      </c>
      <c r="H451" s="7" t="n">
        <f aca="false">I451*Parâmetros!$B$6/100*S451</f>
        <v>97.8389899424052</v>
      </c>
      <c r="I451" s="8" t="n">
        <v>15109</v>
      </c>
      <c r="J451" s="8" t="n">
        <v>2402</v>
      </c>
      <c r="K451" s="9" t="n">
        <f aca="false">J451/I451</f>
        <v>0.158978092527633</v>
      </c>
      <c r="L451" s="10" t="n">
        <v>0.163</v>
      </c>
      <c r="M451" s="6" t="str">
        <f aca="false">IF(K451&gt;L451,"sim","não")</f>
        <v>não</v>
      </c>
      <c r="N451" s="11" t="n">
        <v>-0.3</v>
      </c>
      <c r="O451" s="8" t="n">
        <v>9583</v>
      </c>
      <c r="P451" s="8" t="n">
        <v>2050</v>
      </c>
      <c r="Q451" s="9" t="n">
        <f aca="false">O451/(O451+P451)</f>
        <v>0.82377718559271</v>
      </c>
      <c r="R451" s="10" t="n">
        <v>0.86</v>
      </c>
      <c r="S451" s="12" t="n">
        <f aca="false">2*Q451-1</f>
        <v>0.647554371185421</v>
      </c>
      <c r="T451" s="10" t="n">
        <v>0.094</v>
      </c>
      <c r="U451" s="6" t="s">
        <v>71</v>
      </c>
      <c r="V451" s="6" t="s">
        <v>72</v>
      </c>
      <c r="W451" s="6" t="s">
        <v>54</v>
      </c>
      <c r="X451" s="6" t="s">
        <v>1096</v>
      </c>
      <c r="Y451" s="8" t="n">
        <v>17613</v>
      </c>
    </row>
    <row r="452" customFormat="false" ht="15" hidden="false" customHeight="false" outlineLevel="0" collapsed="false">
      <c r="A452" s="5" t="n">
        <f aca="false">RANK(G452,$G$2:$G$1311)</f>
        <v>451</v>
      </c>
      <c r="B452" s="6" t="str">
        <f aca="false">IF(G452&gt;=Parâmetros!$B$4,"A",IF(G452&gt;=Parâmetros!$B$5,"B","C"))</f>
        <v>B</v>
      </c>
      <c r="C452" s="6" t="s">
        <v>1097</v>
      </c>
      <c r="D452" s="6" t="s">
        <v>223</v>
      </c>
      <c r="E452" s="6" t="s">
        <v>209</v>
      </c>
      <c r="F452" s="6" t="s">
        <v>438</v>
      </c>
      <c r="G452" s="7" t="n">
        <f aca="false">J452*S452</f>
        <v>1552.88193192935</v>
      </c>
      <c r="H452" s="7" t="n">
        <f aca="false">I452*Parâmetros!$B$6/100*S452</f>
        <v>98.5420936100098</v>
      </c>
      <c r="I452" s="8" t="n">
        <v>24520</v>
      </c>
      <c r="J452" s="8" t="n">
        <v>3864</v>
      </c>
      <c r="K452" s="9" t="n">
        <f aca="false">J452/I452</f>
        <v>0.157585644371941</v>
      </c>
      <c r="L452" s="10" t="n">
        <v>0.186</v>
      </c>
      <c r="M452" s="6" t="str">
        <f aca="false">IF(K452&gt;L452,"sim","não")</f>
        <v>não</v>
      </c>
      <c r="N452" s="11" t="n">
        <v>5.93</v>
      </c>
      <c r="O452" s="8" t="n">
        <v>13613</v>
      </c>
      <c r="P452" s="8" t="n">
        <v>5808</v>
      </c>
      <c r="Q452" s="9" t="n">
        <f aca="false">O452/(O452+P452)</f>
        <v>0.700942278976366</v>
      </c>
      <c r="R452" s="10" t="n">
        <v>0.716</v>
      </c>
      <c r="S452" s="12" t="n">
        <f aca="false">2*Q452-1</f>
        <v>0.401884557952732</v>
      </c>
      <c r="T452" s="10" t="n">
        <v>0.057</v>
      </c>
      <c r="U452" s="6" t="s">
        <v>96</v>
      </c>
      <c r="V452" s="6" t="s">
        <v>72</v>
      </c>
      <c r="W452" s="6" t="s">
        <v>54</v>
      </c>
      <c r="X452" s="6" t="s">
        <v>1098</v>
      </c>
      <c r="Y452" s="8" t="n">
        <v>31786</v>
      </c>
    </row>
    <row r="453" customFormat="false" ht="15" hidden="false" customHeight="false" outlineLevel="0" collapsed="false">
      <c r="A453" s="5" t="n">
        <f aca="false">RANK(G453,$G$2:$G$1311)</f>
        <v>452</v>
      </c>
      <c r="B453" s="6" t="str">
        <f aca="false">IF(G453&gt;=Parâmetros!$B$4,"A",IF(G453&gt;=Parâmetros!$B$5,"B","C"))</f>
        <v>B</v>
      </c>
      <c r="C453" s="6" t="s">
        <v>1099</v>
      </c>
      <c r="D453" s="6" t="s">
        <v>1100</v>
      </c>
      <c r="E453" s="6" t="s">
        <v>209</v>
      </c>
      <c r="F453" s="6" t="s">
        <v>1099</v>
      </c>
      <c r="G453" s="7" t="n">
        <f aca="false">J453*S453</f>
        <v>1552.78485629835</v>
      </c>
      <c r="H453" s="7" t="n">
        <f aca="false">I453*Parâmetros!$B$6/100*S453</f>
        <v>56.0985221055279</v>
      </c>
      <c r="I453" s="8" t="n">
        <v>24220</v>
      </c>
      <c r="J453" s="8" t="n">
        <v>6704</v>
      </c>
      <c r="K453" s="9" t="n">
        <f aca="false">J453/I453</f>
        <v>0.276796036333609</v>
      </c>
      <c r="L453" s="10" t="n">
        <v>0.317</v>
      </c>
      <c r="M453" s="6" t="str">
        <f aca="false">IF(K453&gt;L453,"sim","não")</f>
        <v>não</v>
      </c>
      <c r="N453" s="11" t="n">
        <v>7.81</v>
      </c>
      <c r="O453" s="8" t="n">
        <v>9792</v>
      </c>
      <c r="P453" s="8" t="n">
        <v>6109</v>
      </c>
      <c r="Q453" s="9" t="n">
        <f aca="false">O453/(O453+P453)</f>
        <v>0.615810326394566</v>
      </c>
      <c r="R453" s="10" t="n">
        <v>0.647</v>
      </c>
      <c r="S453" s="12" t="n">
        <f aca="false">2*Q453-1</f>
        <v>0.231620652789133</v>
      </c>
      <c r="T453" s="10" t="n">
        <v>0.058</v>
      </c>
      <c r="U453" s="6" t="s">
        <v>58</v>
      </c>
      <c r="V453" s="6" t="s">
        <v>59</v>
      </c>
      <c r="W453" s="6" t="s">
        <v>54</v>
      </c>
      <c r="X453" s="6" t="s">
        <v>1101</v>
      </c>
      <c r="Y453" s="8" t="n">
        <v>27482</v>
      </c>
    </row>
    <row r="454" customFormat="false" ht="15" hidden="false" customHeight="false" outlineLevel="0" collapsed="false">
      <c r="A454" s="5" t="n">
        <f aca="false">RANK(G454,$G$2:$G$1311)</f>
        <v>453</v>
      </c>
      <c r="B454" s="6" t="str">
        <f aca="false">IF(G454&gt;=Parâmetros!$B$4,"A",IF(G454&gt;=Parâmetros!$B$5,"B","C"))</f>
        <v>B</v>
      </c>
      <c r="C454" s="6" t="s">
        <v>1102</v>
      </c>
      <c r="D454" s="6" t="s">
        <v>123</v>
      </c>
      <c r="E454" s="6" t="s">
        <v>50</v>
      </c>
      <c r="F454" s="6" t="s">
        <v>578</v>
      </c>
      <c r="G454" s="7" t="n">
        <f aca="false">J454*S454</f>
        <v>1552.16237490161</v>
      </c>
      <c r="H454" s="7" t="n">
        <f aca="false">I454*Parâmetros!$B$6/100*S454</f>
        <v>96.8086360058473</v>
      </c>
      <c r="I454" s="8" t="n">
        <v>23420</v>
      </c>
      <c r="J454" s="8" t="n">
        <v>3755</v>
      </c>
      <c r="K454" s="9" t="n">
        <f aca="false">J454/I454</f>
        <v>0.160333048676345</v>
      </c>
      <c r="L454" s="10" t="n">
        <v>0.177</v>
      </c>
      <c r="M454" s="6" t="str">
        <f aca="false">IF(K454&gt;L454,"sim","não")</f>
        <v>não</v>
      </c>
      <c r="N454" s="11" t="n">
        <v>-0.39</v>
      </c>
      <c r="O454" s="8" t="n">
        <v>12569</v>
      </c>
      <c r="P454" s="8" t="n">
        <v>5217</v>
      </c>
      <c r="Q454" s="9" t="n">
        <f aca="false">O454/(O454+P454)</f>
        <v>0.706679410772518</v>
      </c>
      <c r="R454" s="10" t="n">
        <v>0.784</v>
      </c>
      <c r="S454" s="12" t="n">
        <f aca="false">2*Q454-1</f>
        <v>0.413358821545035</v>
      </c>
      <c r="T454" s="10" t="n">
        <v>0.091</v>
      </c>
      <c r="U454" s="6" t="s">
        <v>68</v>
      </c>
      <c r="V454" s="6" t="s">
        <v>53</v>
      </c>
      <c r="W454" s="6" t="s">
        <v>54</v>
      </c>
      <c r="X454" s="6" t="s">
        <v>1103</v>
      </c>
      <c r="Y454" s="8" t="n">
        <v>28212</v>
      </c>
    </row>
    <row r="455" customFormat="false" ht="15" hidden="false" customHeight="false" outlineLevel="0" collapsed="false">
      <c r="A455" s="5" t="n">
        <f aca="false">RANK(G455,$G$2:$G$1311)</f>
        <v>454</v>
      </c>
      <c r="B455" s="6" t="str">
        <f aca="false">IF(G455&gt;=Parâmetros!$B$4,"A",IF(G455&gt;=Parâmetros!$B$5,"B","C"))</f>
        <v>B</v>
      </c>
      <c r="C455" s="6" t="s">
        <v>1104</v>
      </c>
      <c r="D455" s="6" t="s">
        <v>66</v>
      </c>
      <c r="E455" s="6" t="s">
        <v>50</v>
      </c>
      <c r="F455" s="6" t="s">
        <v>67</v>
      </c>
      <c r="G455" s="7" t="n">
        <f aca="false">J455*S455</f>
        <v>1550.78302488832</v>
      </c>
      <c r="H455" s="7" t="n">
        <f aca="false">I455*Parâmetros!$B$6/100*S455</f>
        <v>76.1943107849394</v>
      </c>
      <c r="I455" s="8" t="n">
        <v>17167</v>
      </c>
      <c r="J455" s="8" t="n">
        <v>3494</v>
      </c>
      <c r="K455" s="9" t="n">
        <f aca="false">J455/I455</f>
        <v>0.203530028543135</v>
      </c>
      <c r="L455" s="10" t="n">
        <v>0.205</v>
      </c>
      <c r="M455" s="6" t="str">
        <f aca="false">IF(K455&gt;L455,"sim","não")</f>
        <v>não</v>
      </c>
      <c r="N455" s="11" t="n">
        <v>-0.07</v>
      </c>
      <c r="O455" s="8" t="n">
        <v>9050</v>
      </c>
      <c r="P455" s="8" t="n">
        <v>3486</v>
      </c>
      <c r="Q455" s="9" t="n">
        <f aca="false">O455/(O455+P455)</f>
        <v>0.721920867900447</v>
      </c>
      <c r="R455" s="10" t="n">
        <v>0.72</v>
      </c>
      <c r="S455" s="12" t="n">
        <f aca="false">2*Q455-1</f>
        <v>0.443841735800894</v>
      </c>
      <c r="T455" s="10" t="n">
        <v>0.122</v>
      </c>
      <c r="U455" s="6" t="s">
        <v>68</v>
      </c>
      <c r="V455" s="6" t="s">
        <v>53</v>
      </c>
      <c r="W455" s="6" t="s">
        <v>54</v>
      </c>
      <c r="X455" s="6" t="s">
        <v>1105</v>
      </c>
      <c r="Y455" s="8" t="n">
        <v>24329</v>
      </c>
    </row>
    <row r="456" customFormat="false" ht="15" hidden="false" customHeight="false" outlineLevel="0" collapsed="false">
      <c r="A456" s="5" t="n">
        <f aca="false">RANK(G456,$G$2:$G$1311)</f>
        <v>455</v>
      </c>
      <c r="B456" s="6" t="str">
        <f aca="false">IF(G456&gt;=Parâmetros!$B$4,"A",IF(G456&gt;=Parâmetros!$B$5,"B","C"))</f>
        <v>B</v>
      </c>
      <c r="C456" s="6" t="s">
        <v>1106</v>
      </c>
      <c r="D456" s="6" t="s">
        <v>445</v>
      </c>
      <c r="E456" s="6" t="s">
        <v>50</v>
      </c>
      <c r="F456" s="6" t="s">
        <v>481</v>
      </c>
      <c r="G456" s="7" t="n">
        <f aca="false">J456*S456</f>
        <v>1550.43051219306</v>
      </c>
      <c r="H456" s="7" t="n">
        <f aca="false">I456*Parâmetros!$B$6/100*S456</f>
        <v>90.4602902708632</v>
      </c>
      <c r="I456" s="8" t="n">
        <v>16290</v>
      </c>
      <c r="J456" s="8" t="n">
        <v>2792</v>
      </c>
      <c r="K456" s="9" t="n">
        <f aca="false">J456/I456</f>
        <v>0.171393492940454</v>
      </c>
      <c r="L456" s="10" t="n">
        <v>0.18</v>
      </c>
      <c r="M456" s="6" t="str">
        <f aca="false">IF(K456&gt;L456,"sim","não")</f>
        <v>não</v>
      </c>
      <c r="N456" s="11" t="n">
        <v>-1.13</v>
      </c>
      <c r="O456" s="8" t="n">
        <v>9216</v>
      </c>
      <c r="P456" s="8" t="n">
        <v>2635</v>
      </c>
      <c r="Q456" s="9" t="n">
        <f aca="false">O456/(O456+P456)</f>
        <v>0.777655894017383</v>
      </c>
      <c r="R456" s="10" t="n">
        <v>0.806</v>
      </c>
      <c r="S456" s="12" t="n">
        <f aca="false">2*Q456-1</f>
        <v>0.555311788034765</v>
      </c>
      <c r="T456" s="10" t="n">
        <v>0.11</v>
      </c>
      <c r="U456" s="6" t="s">
        <v>52</v>
      </c>
      <c r="V456" s="6" t="s">
        <v>53</v>
      </c>
      <c r="W456" s="6" t="s">
        <v>54</v>
      </c>
      <c r="X456" s="6" t="s">
        <v>1107</v>
      </c>
      <c r="Y456" s="8" t="n">
        <v>18705</v>
      </c>
    </row>
    <row r="457" customFormat="false" ht="15" hidden="false" customHeight="false" outlineLevel="0" collapsed="false">
      <c r="A457" s="5" t="n">
        <f aca="false">RANK(G457,$G$2:$G$1311)</f>
        <v>456</v>
      </c>
      <c r="B457" s="6" t="str">
        <f aca="false">IF(G457&gt;=Parâmetros!$B$4,"A",IF(G457&gt;=Parâmetros!$B$5,"B","C"))</f>
        <v>B</v>
      </c>
      <c r="C457" s="6" t="s">
        <v>1108</v>
      </c>
      <c r="D457" s="6" t="s">
        <v>86</v>
      </c>
      <c r="E457" s="6" t="s">
        <v>50</v>
      </c>
      <c r="F457" s="6" t="s">
        <v>163</v>
      </c>
      <c r="G457" s="7" t="n">
        <f aca="false">J457*S457</f>
        <v>1549.07597535934</v>
      </c>
      <c r="H457" s="7" t="n">
        <f aca="false">I457*Parâmetros!$B$6/100*S457</f>
        <v>66.1388090349076</v>
      </c>
      <c r="I457" s="8" t="n">
        <v>9820</v>
      </c>
      <c r="J457" s="8" t="n">
        <v>2300</v>
      </c>
      <c r="K457" s="9" t="n">
        <f aca="false">J457/I457</f>
        <v>0.234215885947047</v>
      </c>
      <c r="L457" s="10" t="n">
        <v>0.25</v>
      </c>
      <c r="M457" s="6" t="str">
        <f aca="false">IF(K457&gt;L457,"sim","não")</f>
        <v>não</v>
      </c>
      <c r="N457" s="11" t="n">
        <v>2.53</v>
      </c>
      <c r="O457" s="8" t="n">
        <v>5705</v>
      </c>
      <c r="P457" s="8" t="n">
        <v>1113</v>
      </c>
      <c r="Q457" s="9" t="n">
        <f aca="false">O457/(O457+P457)</f>
        <v>0.836755646817249</v>
      </c>
      <c r="R457" s="10" t="n">
        <v>0.873</v>
      </c>
      <c r="S457" s="12" t="n">
        <f aca="false">2*Q457-1</f>
        <v>0.673511293634497</v>
      </c>
      <c r="T457" s="10" t="n">
        <v>0.124</v>
      </c>
      <c r="U457" s="6"/>
      <c r="V457" s="6"/>
      <c r="W457" s="6" t="s">
        <v>54</v>
      </c>
      <c r="X457" s="6" t="s">
        <v>1109</v>
      </c>
      <c r="Y457" s="8" t="n">
        <v>10290</v>
      </c>
    </row>
    <row r="458" customFormat="false" ht="15" hidden="false" customHeight="false" outlineLevel="0" collapsed="false">
      <c r="A458" s="5" t="n">
        <f aca="false">RANK(G458,$G$2:$G$1311)</f>
        <v>457</v>
      </c>
      <c r="B458" s="6" t="str">
        <f aca="false">IF(G458&gt;=Parâmetros!$B$4,"A",IF(G458&gt;=Parâmetros!$B$5,"B","C"))</f>
        <v>B</v>
      </c>
      <c r="C458" s="6" t="s">
        <v>1110</v>
      </c>
      <c r="D458" s="6" t="s">
        <v>223</v>
      </c>
      <c r="E458" s="6" t="s">
        <v>209</v>
      </c>
      <c r="F458" s="6" t="s">
        <v>224</v>
      </c>
      <c r="G458" s="7" t="n">
        <f aca="false">J458*S458</f>
        <v>1548.03766321594</v>
      </c>
      <c r="H458" s="7" t="n">
        <f aca="false">I458*Parâmetros!$B$6/100*S458</f>
        <v>86.932763356396</v>
      </c>
      <c r="I458" s="8" t="n">
        <v>25293</v>
      </c>
      <c r="J458" s="8" t="n">
        <v>4504</v>
      </c>
      <c r="K458" s="9" t="n">
        <f aca="false">J458/I458</f>
        <v>0.178072984620251</v>
      </c>
      <c r="L458" s="10" t="n">
        <v>0.179</v>
      </c>
      <c r="M458" s="6" t="str">
        <f aca="false">IF(K458&gt;L458,"sim","não")</f>
        <v>não</v>
      </c>
      <c r="N458" s="11" t="n">
        <v>6.19</v>
      </c>
      <c r="O458" s="8" t="n">
        <v>12915</v>
      </c>
      <c r="P458" s="8" t="n">
        <v>6308</v>
      </c>
      <c r="Q458" s="9" t="n">
        <f aca="false">O458/(O458+P458)</f>
        <v>0.671851427976903</v>
      </c>
      <c r="R458" s="10" t="n">
        <v>0.674</v>
      </c>
      <c r="S458" s="12" t="n">
        <f aca="false">2*Q458-1</f>
        <v>0.343702855953805</v>
      </c>
      <c r="T458" s="10" t="n">
        <v>0.108</v>
      </c>
      <c r="U458" s="6" t="s">
        <v>96</v>
      </c>
      <c r="V458" s="6" t="s">
        <v>72</v>
      </c>
      <c r="W458" s="6" t="s">
        <v>54</v>
      </c>
      <c r="X458" s="6" t="s">
        <v>1111</v>
      </c>
      <c r="Y458" s="8" t="n">
        <v>26573</v>
      </c>
    </row>
    <row r="459" customFormat="false" ht="15" hidden="false" customHeight="false" outlineLevel="0" collapsed="false">
      <c r="A459" s="5" t="n">
        <f aca="false">RANK(G459,$G$2:$G$1311)</f>
        <v>458</v>
      </c>
      <c r="B459" s="6" t="str">
        <f aca="false">IF(G459&gt;=Parâmetros!$B$4,"A",IF(G459&gt;=Parâmetros!$B$5,"B","C"))</f>
        <v>B</v>
      </c>
      <c r="C459" s="6" t="s">
        <v>1112</v>
      </c>
      <c r="D459" s="6" t="s">
        <v>351</v>
      </c>
      <c r="E459" s="6" t="s">
        <v>50</v>
      </c>
      <c r="F459" s="6" t="s">
        <v>505</v>
      </c>
      <c r="G459" s="7" t="n">
        <f aca="false">J459*S459</f>
        <v>1546.73836454663</v>
      </c>
      <c r="H459" s="7" t="n">
        <f aca="false">I459*Parâmetros!$B$6/100*S459</f>
        <v>86.7961802336362</v>
      </c>
      <c r="I459" s="8" t="n">
        <v>22132</v>
      </c>
      <c r="J459" s="8" t="n">
        <v>3944</v>
      </c>
      <c r="K459" s="9" t="n">
        <f aca="false">J459/I459</f>
        <v>0.178203506235315</v>
      </c>
      <c r="L459" s="10" t="n">
        <v>0.2</v>
      </c>
      <c r="M459" s="6" t="str">
        <f aca="false">IF(K459&gt;L459,"sim","não")</f>
        <v>não</v>
      </c>
      <c r="N459" s="11" t="n">
        <v>1.16</v>
      </c>
      <c r="O459" s="8" t="n">
        <v>11262</v>
      </c>
      <c r="P459" s="8" t="n">
        <v>4917</v>
      </c>
      <c r="Q459" s="9" t="n">
        <f aca="false">O459/(O459+P459)</f>
        <v>0.696087520860375</v>
      </c>
      <c r="R459" s="10" t="n">
        <v>0.67</v>
      </c>
      <c r="S459" s="12" t="n">
        <f aca="false">2*Q459-1</f>
        <v>0.392175041720749</v>
      </c>
      <c r="T459" s="10" t="n">
        <v>0.069</v>
      </c>
      <c r="U459" s="6" t="s">
        <v>96</v>
      </c>
      <c r="V459" s="6" t="s">
        <v>72</v>
      </c>
      <c r="W459" s="6" t="s">
        <v>54</v>
      </c>
      <c r="X459" s="6" t="s">
        <v>1113</v>
      </c>
      <c r="Y459" s="8" t="n">
        <v>23975</v>
      </c>
    </row>
    <row r="460" customFormat="false" ht="15" hidden="false" customHeight="false" outlineLevel="0" collapsed="false">
      <c r="A460" s="5" t="n">
        <f aca="false">RANK(G460,$G$2:$G$1311)</f>
        <v>459</v>
      </c>
      <c r="B460" s="6" t="str">
        <f aca="false">IF(G460&gt;=Parâmetros!$B$4,"A",IF(G460&gt;=Parâmetros!$B$5,"B","C"))</f>
        <v>B</v>
      </c>
      <c r="C460" s="6" t="s">
        <v>1114</v>
      </c>
      <c r="D460" s="6" t="s">
        <v>123</v>
      </c>
      <c r="E460" s="6" t="s">
        <v>50</v>
      </c>
      <c r="F460" s="6" t="s">
        <v>1114</v>
      </c>
      <c r="G460" s="7" t="n">
        <f aca="false">J460*S460</f>
        <v>1544.40083571926</v>
      </c>
      <c r="H460" s="7" t="n">
        <f aca="false">I460*Parâmetros!$B$6/100*S460</f>
        <v>100.823595140447</v>
      </c>
      <c r="I460" s="8" t="n">
        <v>17052</v>
      </c>
      <c r="J460" s="8" t="n">
        <v>2612</v>
      </c>
      <c r="K460" s="9" t="n">
        <f aca="false">J460/I460</f>
        <v>0.153178512784424</v>
      </c>
      <c r="L460" s="10" t="n">
        <v>0.164</v>
      </c>
      <c r="M460" s="6" t="str">
        <f aca="false">IF(K460&gt;L460,"sim","não")</f>
        <v>não</v>
      </c>
      <c r="N460" s="11" t="n">
        <v>0.57</v>
      </c>
      <c r="O460" s="8" t="n">
        <v>10282</v>
      </c>
      <c r="P460" s="8" t="n">
        <v>2641</v>
      </c>
      <c r="Q460" s="9" t="n">
        <f aca="false">O460/(O460+P460)</f>
        <v>0.795635688307669</v>
      </c>
      <c r="R460" s="10" t="n">
        <v>0.851</v>
      </c>
      <c r="S460" s="12" t="n">
        <f aca="false">2*Q460-1</f>
        <v>0.591271376615337</v>
      </c>
      <c r="T460" s="10" t="n">
        <v>0.099</v>
      </c>
      <c r="U460" s="6" t="s">
        <v>96</v>
      </c>
      <c r="V460" s="6" t="s">
        <v>72</v>
      </c>
      <c r="W460" s="6" t="s">
        <v>54</v>
      </c>
      <c r="X460" s="6" t="s">
        <v>1115</v>
      </c>
      <c r="Y460" s="8" t="n">
        <v>21055</v>
      </c>
    </row>
    <row r="461" customFormat="false" ht="15" hidden="false" customHeight="false" outlineLevel="0" collapsed="false">
      <c r="A461" s="5" t="n">
        <f aca="false">RANK(G461,$G$2:$G$1311)</f>
        <v>460</v>
      </c>
      <c r="B461" s="6" t="str">
        <f aca="false">IF(G461&gt;=Parâmetros!$B$4,"A",IF(G461&gt;=Parâmetros!$B$5,"B","C"))</f>
        <v>B</v>
      </c>
      <c r="C461" s="6" t="s">
        <v>1116</v>
      </c>
      <c r="D461" s="6" t="s">
        <v>66</v>
      </c>
      <c r="E461" s="6" t="s">
        <v>50</v>
      </c>
      <c r="F461" s="6" t="s">
        <v>105</v>
      </c>
      <c r="G461" s="7" t="n">
        <f aca="false">J461*S461</f>
        <v>1543.61629213483</v>
      </c>
      <c r="H461" s="7" t="n">
        <f aca="false">I461*Parâmetros!$B$6/100*S461</f>
        <v>66.9678033707865</v>
      </c>
      <c r="I461" s="8" t="n">
        <v>10334</v>
      </c>
      <c r="J461" s="8" t="n">
        <v>2382</v>
      </c>
      <c r="K461" s="9" t="n">
        <f aca="false">J461/I461</f>
        <v>0.230501257983356</v>
      </c>
      <c r="L461" s="10" t="n">
        <v>0.226</v>
      </c>
      <c r="M461" s="6" t="str">
        <f aca="false">IF(K461&gt;L461,"sim","não")</f>
        <v>sim</v>
      </c>
      <c r="N461" s="11" t="n">
        <v>-0.91</v>
      </c>
      <c r="O461" s="8" t="n">
        <v>5867</v>
      </c>
      <c r="P461" s="8" t="n">
        <v>1253</v>
      </c>
      <c r="Q461" s="9" t="n">
        <f aca="false">O461/(O461+P461)</f>
        <v>0.824016853932584</v>
      </c>
      <c r="R461" s="10" t="n">
        <v>0.846</v>
      </c>
      <c r="S461" s="12" t="n">
        <f aca="false">2*Q461-1</f>
        <v>0.648033707865169</v>
      </c>
      <c r="T461" s="10" t="n">
        <v>0.13</v>
      </c>
      <c r="U461" s="6" t="s">
        <v>96</v>
      </c>
      <c r="V461" s="6" t="s">
        <v>72</v>
      </c>
      <c r="W461" s="6" t="s">
        <v>54</v>
      </c>
      <c r="X461" s="6" t="s">
        <v>1117</v>
      </c>
      <c r="Y461" s="8" t="n">
        <v>10500</v>
      </c>
    </row>
    <row r="462" customFormat="false" ht="15" hidden="false" customHeight="false" outlineLevel="0" collapsed="false">
      <c r="A462" s="5" t="n">
        <f aca="false">RANK(G462,$G$2:$G$1311)</f>
        <v>461</v>
      </c>
      <c r="B462" s="6" t="str">
        <f aca="false">IF(G462&gt;=Parâmetros!$B$4,"A",IF(G462&gt;=Parâmetros!$B$5,"B","C"))</f>
        <v>B</v>
      </c>
      <c r="C462" s="6" t="s">
        <v>1118</v>
      </c>
      <c r="D462" s="6" t="s">
        <v>66</v>
      </c>
      <c r="E462" s="6" t="s">
        <v>50</v>
      </c>
      <c r="F462" s="6" t="s">
        <v>484</v>
      </c>
      <c r="G462" s="7" t="n">
        <f aca="false">J462*S462</f>
        <v>1536.63893613731</v>
      </c>
      <c r="H462" s="7" t="n">
        <f aca="false">I462*Parâmetros!$B$6/100*S462</f>
        <v>85.1696984691511</v>
      </c>
      <c r="I462" s="8" t="n">
        <v>17631</v>
      </c>
      <c r="J462" s="8" t="n">
        <v>3181</v>
      </c>
      <c r="K462" s="9" t="n">
        <f aca="false">J462/I462</f>
        <v>0.180420849639839</v>
      </c>
      <c r="L462" s="10" t="n">
        <v>0.189</v>
      </c>
      <c r="M462" s="6" t="str">
        <f aca="false">IF(K462&gt;L462,"sim","não")</f>
        <v>não</v>
      </c>
      <c r="N462" s="11" t="n">
        <v>-0.77</v>
      </c>
      <c r="O462" s="8" t="n">
        <v>9591</v>
      </c>
      <c r="P462" s="8" t="n">
        <v>3343</v>
      </c>
      <c r="Q462" s="9" t="n">
        <f aca="false">O462/(O462+P462)</f>
        <v>0.741533941549405</v>
      </c>
      <c r="R462" s="10" t="n">
        <v>0.737</v>
      </c>
      <c r="S462" s="12" t="n">
        <f aca="false">2*Q462-1</f>
        <v>0.483067883098809</v>
      </c>
      <c r="T462" s="10" t="n">
        <v>0.112</v>
      </c>
      <c r="U462" s="6" t="s">
        <v>102</v>
      </c>
      <c r="V462" s="6" t="s">
        <v>72</v>
      </c>
      <c r="W462" s="6" t="s">
        <v>54</v>
      </c>
      <c r="X462" s="6" t="s">
        <v>1119</v>
      </c>
      <c r="Y462" s="8" t="n">
        <v>20037</v>
      </c>
    </row>
    <row r="463" customFormat="false" ht="15" hidden="false" customHeight="false" outlineLevel="0" collapsed="false">
      <c r="A463" s="5" t="n">
        <f aca="false">RANK(G463,$G$2:$G$1311)</f>
        <v>462</v>
      </c>
      <c r="B463" s="6" t="str">
        <f aca="false">IF(G463&gt;=Parâmetros!$B$4,"A",IF(G463&gt;=Parâmetros!$B$5,"B","C"))</f>
        <v>B</v>
      </c>
      <c r="C463" s="6" t="s">
        <v>1120</v>
      </c>
      <c r="D463" s="6" t="s">
        <v>66</v>
      </c>
      <c r="E463" s="6" t="s">
        <v>50</v>
      </c>
      <c r="F463" s="6" t="s">
        <v>484</v>
      </c>
      <c r="G463" s="7" t="n">
        <f aca="false">J463*S463</f>
        <v>1530.31116648497</v>
      </c>
      <c r="H463" s="7" t="n">
        <f aca="false">I463*Parâmetros!$B$6/100*S463</f>
        <v>91.2585422831335</v>
      </c>
      <c r="I463" s="8" t="n">
        <v>17270</v>
      </c>
      <c r="J463" s="8" t="n">
        <v>2896</v>
      </c>
      <c r="K463" s="9" t="n">
        <f aca="false">J463/I463</f>
        <v>0.167689635205559</v>
      </c>
      <c r="L463" s="10" t="n">
        <v>0.17</v>
      </c>
      <c r="M463" s="6" t="str">
        <f aca="false">IF(K463&gt;L463,"sim","não")</f>
        <v>não</v>
      </c>
      <c r="N463" s="11" t="n">
        <v>-0.92</v>
      </c>
      <c r="O463" s="8" t="n">
        <v>9814</v>
      </c>
      <c r="P463" s="8" t="n">
        <v>3028</v>
      </c>
      <c r="Q463" s="9" t="n">
        <f aca="false">O463/(O463+P463)</f>
        <v>0.764211182058869</v>
      </c>
      <c r="R463" s="10" t="n">
        <v>0.769</v>
      </c>
      <c r="S463" s="12" t="n">
        <f aca="false">2*Q463-1</f>
        <v>0.528422364117739</v>
      </c>
      <c r="T463" s="10" t="n">
        <v>0.116</v>
      </c>
      <c r="U463" s="6" t="s">
        <v>63</v>
      </c>
      <c r="V463" s="6" t="s">
        <v>59</v>
      </c>
      <c r="W463" s="6" t="s">
        <v>54</v>
      </c>
      <c r="X463" s="6" t="s">
        <v>1121</v>
      </c>
      <c r="Y463" s="8" t="n">
        <v>20674</v>
      </c>
    </row>
    <row r="464" customFormat="false" ht="15" hidden="false" customHeight="false" outlineLevel="0" collapsed="false">
      <c r="A464" s="5" t="n">
        <f aca="false">RANK(G464,$G$2:$G$1311)</f>
        <v>463</v>
      </c>
      <c r="B464" s="6" t="str">
        <f aca="false">IF(G464&gt;=Parâmetros!$B$4,"A",IF(G464&gt;=Parâmetros!$B$5,"B","C"))</f>
        <v>B</v>
      </c>
      <c r="C464" s="6" t="s">
        <v>1122</v>
      </c>
      <c r="D464" s="6" t="s">
        <v>351</v>
      </c>
      <c r="E464" s="6" t="s">
        <v>50</v>
      </c>
      <c r="F464" s="6" t="s">
        <v>376</v>
      </c>
      <c r="G464" s="7" t="n">
        <f aca="false">J464*S464</f>
        <v>1528.01650680348</v>
      </c>
      <c r="H464" s="7" t="n">
        <f aca="false">I464*Parâmetros!$B$6/100*S464</f>
        <v>94.5955208565693</v>
      </c>
      <c r="I464" s="8" t="n">
        <v>17916</v>
      </c>
      <c r="J464" s="8" t="n">
        <v>2894</v>
      </c>
      <c r="K464" s="9" t="n">
        <f aca="false">J464/I464</f>
        <v>0.161531591873186</v>
      </c>
      <c r="L464" s="10" t="n">
        <v>0.17</v>
      </c>
      <c r="M464" s="6" t="str">
        <f aca="false">IF(K464&gt;L464,"sim","não")</f>
        <v>não</v>
      </c>
      <c r="N464" s="11" t="n">
        <v>0.37</v>
      </c>
      <c r="O464" s="8" t="n">
        <v>10275</v>
      </c>
      <c r="P464" s="8" t="n">
        <v>3174</v>
      </c>
      <c r="Q464" s="9" t="n">
        <f aca="false">O464/(O464+P464)</f>
        <v>0.763997323221057</v>
      </c>
      <c r="R464" s="10" t="n">
        <v>0.784</v>
      </c>
      <c r="S464" s="12" t="n">
        <f aca="false">2*Q464-1</f>
        <v>0.527994646442115</v>
      </c>
      <c r="T464" s="10" t="n">
        <v>0.089</v>
      </c>
      <c r="U464" s="6" t="s">
        <v>77</v>
      </c>
      <c r="V464" s="6" t="s">
        <v>59</v>
      </c>
      <c r="W464" s="6" t="s">
        <v>54</v>
      </c>
      <c r="X464" s="6" t="s">
        <v>1123</v>
      </c>
      <c r="Y464" s="8" t="n">
        <v>20279</v>
      </c>
    </row>
    <row r="465" customFormat="false" ht="15" hidden="false" customHeight="false" outlineLevel="0" collapsed="false">
      <c r="A465" s="5" t="n">
        <f aca="false">RANK(G465,$G$2:$G$1311)</f>
        <v>464</v>
      </c>
      <c r="B465" s="6" t="str">
        <f aca="false">IF(G465&gt;=Parâmetros!$B$4,"A",IF(G465&gt;=Parâmetros!$B$5,"B","C"))</f>
        <v>B</v>
      </c>
      <c r="C465" s="6" t="s">
        <v>1124</v>
      </c>
      <c r="D465" s="6" t="s">
        <v>208</v>
      </c>
      <c r="E465" s="6" t="s">
        <v>209</v>
      </c>
      <c r="F465" s="6" t="s">
        <v>489</v>
      </c>
      <c r="G465" s="7" t="n">
        <f aca="false">J465*S465</f>
        <v>1525.06054397739</v>
      </c>
      <c r="H465" s="7" t="n">
        <f aca="false">I465*Parâmetros!$B$6/100*S465</f>
        <v>80.7521306958672</v>
      </c>
      <c r="I465" s="8" t="n">
        <v>18469</v>
      </c>
      <c r="J465" s="8" t="n">
        <v>3488</v>
      </c>
      <c r="K465" s="9" t="n">
        <f aca="false">J465/I465</f>
        <v>0.1888570036277</v>
      </c>
      <c r="L465" s="10" t="n">
        <v>0.22</v>
      </c>
      <c r="M465" s="6" t="str">
        <f aca="false">IF(K465&gt;L465,"sim","não")</f>
        <v>não</v>
      </c>
      <c r="N465" s="11" t="n">
        <v>0.37</v>
      </c>
      <c r="O465" s="8" t="n">
        <v>10172</v>
      </c>
      <c r="P465" s="8" t="n">
        <v>3983</v>
      </c>
      <c r="Q465" s="9" t="n">
        <f aca="false">O465/(O465+P465)</f>
        <v>0.718615330271989</v>
      </c>
      <c r="R465" s="10" t="n">
        <v>0.738</v>
      </c>
      <c r="S465" s="12" t="n">
        <f aca="false">2*Q465-1</f>
        <v>0.437230660543977</v>
      </c>
      <c r="T465" s="10" t="n">
        <v>0.055</v>
      </c>
      <c r="U465" s="6" t="s">
        <v>96</v>
      </c>
      <c r="V465" s="6" t="s">
        <v>72</v>
      </c>
      <c r="W465" s="6" t="s">
        <v>211</v>
      </c>
      <c r="X465" s="6" t="s">
        <v>1125</v>
      </c>
      <c r="Y465" s="8" t="n">
        <v>28211</v>
      </c>
    </row>
    <row r="466" customFormat="false" ht="15" hidden="false" customHeight="false" outlineLevel="0" collapsed="false">
      <c r="A466" s="5" t="n">
        <f aca="false">RANK(G466,$G$2:$G$1311)</f>
        <v>465</v>
      </c>
      <c r="B466" s="6" t="str">
        <f aca="false">IF(G466&gt;=Parâmetros!$B$4,"A",IF(G466&gt;=Parâmetros!$B$5,"B","C"))</f>
        <v>B</v>
      </c>
      <c r="C466" s="6" t="s">
        <v>1126</v>
      </c>
      <c r="D466" s="6" t="s">
        <v>86</v>
      </c>
      <c r="E466" s="6" t="s">
        <v>50</v>
      </c>
      <c r="F466" s="6" t="s">
        <v>336</v>
      </c>
      <c r="G466" s="7" t="n">
        <f aca="false">J466*S466</f>
        <v>1524.44437454126</v>
      </c>
      <c r="H466" s="7" t="n">
        <f aca="false">I466*Parâmetros!$B$6/100*S466</f>
        <v>65.7009258676733</v>
      </c>
      <c r="I466" s="8" t="n">
        <v>13507</v>
      </c>
      <c r="J466" s="8" t="n">
        <v>3134</v>
      </c>
      <c r="K466" s="9" t="n">
        <f aca="false">J466/I466</f>
        <v>0.232027837417635</v>
      </c>
      <c r="L466" s="10" t="n">
        <v>0.276</v>
      </c>
      <c r="M466" s="6" t="str">
        <f aca="false">IF(K466&gt;L466,"sim","não")</f>
        <v>não</v>
      </c>
      <c r="N466" s="11" t="n">
        <v>3.47</v>
      </c>
      <c r="O466" s="8" t="n">
        <v>7088</v>
      </c>
      <c r="P466" s="8" t="n">
        <v>2449</v>
      </c>
      <c r="Q466" s="9" t="n">
        <f aca="false">O466/(O466+P466)</f>
        <v>0.743210653245255</v>
      </c>
      <c r="R466" s="10" t="n">
        <v>0.805</v>
      </c>
      <c r="S466" s="12" t="n">
        <f aca="false">2*Q466-1</f>
        <v>0.486421306490511</v>
      </c>
      <c r="T466" s="10" t="n">
        <v>0.089</v>
      </c>
      <c r="U466" s="6" t="s">
        <v>52</v>
      </c>
      <c r="V466" s="6" t="s">
        <v>53</v>
      </c>
      <c r="W466" s="6" t="s">
        <v>54</v>
      </c>
      <c r="X466" s="6" t="s">
        <v>1127</v>
      </c>
      <c r="Y466" s="8" t="n">
        <v>14314</v>
      </c>
    </row>
    <row r="467" customFormat="false" ht="15" hidden="false" customHeight="false" outlineLevel="0" collapsed="false">
      <c r="A467" s="5" t="n">
        <f aca="false">RANK(G467,$G$2:$G$1311)</f>
        <v>466</v>
      </c>
      <c r="B467" s="6" t="str">
        <f aca="false">IF(G467&gt;=Parâmetros!$B$4,"A",IF(G467&gt;=Parâmetros!$B$5,"B","C"))</f>
        <v>B</v>
      </c>
      <c r="C467" s="6" t="s">
        <v>1128</v>
      </c>
      <c r="D467" s="6" t="s">
        <v>49</v>
      </c>
      <c r="E467" s="6" t="s">
        <v>50</v>
      </c>
      <c r="F467" s="6" t="s">
        <v>95</v>
      </c>
      <c r="G467" s="7" t="n">
        <f aca="false">J467*S467</f>
        <v>1522.24208929345</v>
      </c>
      <c r="H467" s="7" t="n">
        <f aca="false">I467*Parâmetros!$B$6/100*S467</f>
        <v>77.5888599913307</v>
      </c>
      <c r="I467" s="8" t="n">
        <v>12452</v>
      </c>
      <c r="J467" s="8" t="n">
        <v>2443</v>
      </c>
      <c r="K467" s="9" t="n">
        <f aca="false">J467/I467</f>
        <v>0.196193382589142</v>
      </c>
      <c r="L467" s="10" t="n">
        <v>0.261</v>
      </c>
      <c r="M467" s="6" t="str">
        <f aca="false">IF(K467&gt;L467,"sim","não")</f>
        <v>não</v>
      </c>
      <c r="N467" s="11" t="n">
        <v>0.89</v>
      </c>
      <c r="O467" s="8" t="n">
        <v>7489</v>
      </c>
      <c r="P467" s="8" t="n">
        <v>1739</v>
      </c>
      <c r="Q467" s="9" t="n">
        <f aca="false">O467/(O467+P467)</f>
        <v>0.811551798872995</v>
      </c>
      <c r="R467" s="10" t="n">
        <v>0.836</v>
      </c>
      <c r="S467" s="12" t="n">
        <f aca="false">2*Q467-1</f>
        <v>0.62310359774599</v>
      </c>
      <c r="T467" s="10" t="n">
        <v>0.112</v>
      </c>
      <c r="U467" s="6" t="s">
        <v>96</v>
      </c>
      <c r="V467" s="6" t="s">
        <v>72</v>
      </c>
      <c r="W467" s="6" t="s">
        <v>54</v>
      </c>
      <c r="X467" s="6" t="s">
        <v>1129</v>
      </c>
      <c r="Y467" s="8" t="n">
        <v>13841</v>
      </c>
    </row>
    <row r="468" customFormat="false" ht="15" hidden="false" customHeight="false" outlineLevel="0" collapsed="false">
      <c r="A468" s="5" t="n">
        <f aca="false">RANK(G468,$G$2:$G$1311)</f>
        <v>467</v>
      </c>
      <c r="B468" s="6" t="str">
        <f aca="false">IF(G468&gt;=Parâmetros!$B$4,"A",IF(G468&gt;=Parâmetros!$B$5,"B","C"))</f>
        <v>B</v>
      </c>
      <c r="C468" s="6" t="s">
        <v>1130</v>
      </c>
      <c r="D468" s="6" t="s">
        <v>141</v>
      </c>
      <c r="E468" s="6" t="s">
        <v>142</v>
      </c>
      <c r="F468" s="6" t="s">
        <v>1131</v>
      </c>
      <c r="G468" s="7" t="n">
        <f aca="false">J468*S468</f>
        <v>1521.08749298934</v>
      </c>
      <c r="H468" s="7" t="n">
        <f aca="false">I468*Parâmetros!$B$6/100*S468</f>
        <v>51.2216264722378</v>
      </c>
      <c r="I468" s="8" t="n">
        <v>8624</v>
      </c>
      <c r="J468" s="8" t="n">
        <v>2561</v>
      </c>
      <c r="K468" s="9" t="n">
        <f aca="false">J468/I468</f>
        <v>0.296961966604824</v>
      </c>
      <c r="L468" s="10" t="n">
        <v>0.308</v>
      </c>
      <c r="M468" s="6" t="str">
        <f aca="false">IF(K468&gt;L468,"sim","não")</f>
        <v>não</v>
      </c>
      <c r="N468" s="11" t="n">
        <v>0.48</v>
      </c>
      <c r="O468" s="8" t="n">
        <v>4263</v>
      </c>
      <c r="P468" s="8" t="n">
        <v>1086</v>
      </c>
      <c r="Q468" s="9" t="n">
        <f aca="false">O468/(O468+P468)</f>
        <v>0.796971396522715</v>
      </c>
      <c r="R468" s="10" t="n">
        <v>0.826</v>
      </c>
      <c r="S468" s="12" t="n">
        <f aca="false">2*Q468-1</f>
        <v>0.593942793045429</v>
      </c>
      <c r="T468" s="10" t="n">
        <v>0.133</v>
      </c>
      <c r="U468" s="6" t="s">
        <v>68</v>
      </c>
      <c r="V468" s="6" t="s">
        <v>53</v>
      </c>
      <c r="W468" s="6" t="s">
        <v>54</v>
      </c>
      <c r="X468" s="6" t="s">
        <v>1132</v>
      </c>
      <c r="Y468" s="8" t="n">
        <v>10204</v>
      </c>
    </row>
    <row r="469" customFormat="false" ht="15" hidden="false" customHeight="false" outlineLevel="0" collapsed="false">
      <c r="A469" s="5" t="n">
        <f aca="false">RANK(G469,$G$2:$G$1311)</f>
        <v>468</v>
      </c>
      <c r="B469" s="6" t="str">
        <f aca="false">IF(G469&gt;=Parâmetros!$B$4,"A",IF(G469&gt;=Parâmetros!$B$5,"B","C"))</f>
        <v>B</v>
      </c>
      <c r="C469" s="6" t="s">
        <v>1133</v>
      </c>
      <c r="D469" s="6" t="s">
        <v>49</v>
      </c>
      <c r="E469" s="6" t="s">
        <v>50</v>
      </c>
      <c r="F469" s="6" t="s">
        <v>289</v>
      </c>
      <c r="G469" s="7" t="n">
        <f aca="false">J469*S469</f>
        <v>1520.47511107081</v>
      </c>
      <c r="H469" s="7" t="n">
        <f aca="false">I469*Parâmetros!$B$6/100*S469</f>
        <v>70.8944419258319</v>
      </c>
      <c r="I469" s="8" t="n">
        <v>15480</v>
      </c>
      <c r="J469" s="8" t="n">
        <v>3320</v>
      </c>
      <c r="K469" s="9" t="n">
        <f aca="false">J469/I469</f>
        <v>0.214470284237726</v>
      </c>
      <c r="L469" s="10" t="n">
        <v>0.28</v>
      </c>
      <c r="M469" s="6" t="str">
        <f aca="false">IF(K469&gt;L469,"sim","não")</f>
        <v>não</v>
      </c>
      <c r="N469" s="11" t="n">
        <v>-0.49</v>
      </c>
      <c r="O469" s="8" t="n">
        <v>8040</v>
      </c>
      <c r="P469" s="8" t="n">
        <v>2989</v>
      </c>
      <c r="Q469" s="9" t="n">
        <f aca="false">O469/(O469+P469)</f>
        <v>0.728987215522713</v>
      </c>
      <c r="R469" s="10" t="n">
        <v>0.716</v>
      </c>
      <c r="S469" s="12" t="n">
        <f aca="false">2*Q469-1</f>
        <v>0.457974431045426</v>
      </c>
      <c r="T469" s="10" t="n">
        <v>0.111</v>
      </c>
      <c r="U469" s="6" t="s">
        <v>96</v>
      </c>
      <c r="V469" s="6" t="s">
        <v>72</v>
      </c>
      <c r="W469" s="6" t="s">
        <v>54</v>
      </c>
      <c r="X469" s="6" t="s">
        <v>1134</v>
      </c>
      <c r="Y469" s="8" t="n">
        <v>18220</v>
      </c>
    </row>
    <row r="470" customFormat="false" ht="15" hidden="false" customHeight="false" outlineLevel="0" collapsed="false">
      <c r="A470" s="5" t="n">
        <f aca="false">RANK(G470,$G$2:$G$1311)</f>
        <v>469</v>
      </c>
      <c r="B470" s="6" t="str">
        <f aca="false">IF(G470&gt;=Parâmetros!$B$4,"A",IF(G470&gt;=Parâmetros!$B$5,"B","C"))</f>
        <v>B</v>
      </c>
      <c r="C470" s="6" t="s">
        <v>1135</v>
      </c>
      <c r="D470" s="6" t="s">
        <v>49</v>
      </c>
      <c r="E470" s="6" t="s">
        <v>50</v>
      </c>
      <c r="F470" s="6" t="s">
        <v>199</v>
      </c>
      <c r="G470" s="7" t="n">
        <f aca="false">J470*S470</f>
        <v>1515.95306239267</v>
      </c>
      <c r="H470" s="7" t="n">
        <f aca="false">I470*Parâmetros!$B$6/100*S470</f>
        <v>60.4070082045411</v>
      </c>
      <c r="I470" s="8" t="n">
        <v>15421</v>
      </c>
      <c r="J470" s="8" t="n">
        <v>3870</v>
      </c>
      <c r="K470" s="9" t="n">
        <f aca="false">J470/I470</f>
        <v>0.250956487906102</v>
      </c>
      <c r="L470" s="10" t="n">
        <v>0.317</v>
      </c>
      <c r="M470" s="6" t="str">
        <f aca="false">IF(K470&gt;L470,"sim","não")</f>
        <v>não</v>
      </c>
      <c r="N470" s="11" t="n">
        <v>-1.31</v>
      </c>
      <c r="O470" s="8" t="n">
        <v>7294</v>
      </c>
      <c r="P470" s="8" t="n">
        <v>3188</v>
      </c>
      <c r="Q470" s="9" t="n">
        <f aca="false">O470/(O470+P470)</f>
        <v>0.695859568784583</v>
      </c>
      <c r="R470" s="10" t="n">
        <v>0.786</v>
      </c>
      <c r="S470" s="12" t="n">
        <f aca="false">2*Q470-1</f>
        <v>0.391719137569166</v>
      </c>
      <c r="T470" s="10" t="n">
        <v>0.139</v>
      </c>
      <c r="U470" s="6" t="s">
        <v>144</v>
      </c>
      <c r="V470" s="6" t="s">
        <v>72</v>
      </c>
      <c r="W470" s="6" t="s">
        <v>54</v>
      </c>
      <c r="X470" s="6" t="s">
        <v>1136</v>
      </c>
      <c r="Y470" s="8" t="n">
        <v>16296</v>
      </c>
    </row>
    <row r="471" customFormat="false" ht="15" hidden="false" customHeight="false" outlineLevel="0" collapsed="false">
      <c r="A471" s="5" t="n">
        <f aca="false">RANK(G471,$G$2:$G$1311)</f>
        <v>470</v>
      </c>
      <c r="B471" s="6" t="str">
        <f aca="false">IF(G471&gt;=Parâmetros!$B$4,"A",IF(G471&gt;=Parâmetros!$B$5,"B","C"))</f>
        <v>B</v>
      </c>
      <c r="C471" s="6" t="s">
        <v>1137</v>
      </c>
      <c r="D471" s="6" t="s">
        <v>75</v>
      </c>
      <c r="E471" s="6" t="s">
        <v>50</v>
      </c>
      <c r="F471" s="6" t="s">
        <v>258</v>
      </c>
      <c r="G471" s="7" t="n">
        <f aca="false">J471*S471</f>
        <v>1514.45576480152</v>
      </c>
      <c r="H471" s="7" t="n">
        <f aca="false">I471*Parâmetros!$B$6/100*S471</f>
        <v>86.9565099580003</v>
      </c>
      <c r="I471" s="8" t="n">
        <v>19700</v>
      </c>
      <c r="J471" s="8" t="n">
        <v>3431</v>
      </c>
      <c r="K471" s="9" t="n">
        <f aca="false">J471/I471</f>
        <v>0.174162436548223</v>
      </c>
      <c r="L471" s="10" t="n">
        <v>0.196</v>
      </c>
      <c r="M471" s="6" t="str">
        <f aca="false">IF(K471&gt;L471,"sim","não")</f>
        <v>não</v>
      </c>
      <c r="N471" s="11" t="n">
        <v>1.14</v>
      </c>
      <c r="O471" s="8" t="n">
        <v>10639</v>
      </c>
      <c r="P471" s="8" t="n">
        <v>4123</v>
      </c>
      <c r="Q471" s="9" t="n">
        <f aca="false">O471/(O471+P471)</f>
        <v>0.720701801923859</v>
      </c>
      <c r="R471" s="10" t="n">
        <v>0.79</v>
      </c>
      <c r="S471" s="12" t="n">
        <f aca="false">2*Q471-1</f>
        <v>0.441403603847717</v>
      </c>
      <c r="T471" s="10" t="n">
        <v>0.102</v>
      </c>
      <c r="U471" s="6" t="s">
        <v>63</v>
      </c>
      <c r="V471" s="6" t="s">
        <v>59</v>
      </c>
      <c r="W471" s="6" t="s">
        <v>54</v>
      </c>
      <c r="X471" s="6" t="s">
        <v>1138</v>
      </c>
      <c r="Y471" s="8" t="n">
        <v>20953</v>
      </c>
    </row>
    <row r="472" customFormat="false" ht="15" hidden="false" customHeight="false" outlineLevel="0" collapsed="false">
      <c r="A472" s="5" t="n">
        <f aca="false">RANK(G472,$G$2:$G$1311)</f>
        <v>471</v>
      </c>
      <c r="B472" s="6" t="str">
        <f aca="false">IF(G472&gt;=Parâmetros!$B$4,"A",IF(G472&gt;=Parâmetros!$B$5,"B","C"))</f>
        <v>B</v>
      </c>
      <c r="C472" s="6" t="s">
        <v>1139</v>
      </c>
      <c r="D472" s="6" t="s">
        <v>177</v>
      </c>
      <c r="E472" s="6" t="s">
        <v>50</v>
      </c>
      <c r="F472" s="6" t="s">
        <v>451</v>
      </c>
      <c r="G472" s="7" t="n">
        <f aca="false">J472*S472</f>
        <v>1510.84824056302</v>
      </c>
      <c r="H472" s="7" t="n">
        <f aca="false">I472*Parâmetros!$B$6/100*S472</f>
        <v>70.1924005118362</v>
      </c>
      <c r="I472" s="8" t="n">
        <v>11257</v>
      </c>
      <c r="J472" s="8" t="n">
        <v>2423</v>
      </c>
      <c r="K472" s="9" t="n">
        <f aca="false">J472/I472</f>
        <v>0.215243848272186</v>
      </c>
      <c r="L472" s="10" t="n">
        <v>0.24</v>
      </c>
      <c r="M472" s="6" t="str">
        <f aca="false">IF(K472&gt;L472,"sim","não")</f>
        <v>não</v>
      </c>
      <c r="N472" s="11" t="n">
        <v>1.04</v>
      </c>
      <c r="O472" s="8" t="n">
        <v>6344</v>
      </c>
      <c r="P472" s="8" t="n">
        <v>1471</v>
      </c>
      <c r="Q472" s="9" t="n">
        <f aca="false">O472/(O472+P472)</f>
        <v>0.811772232885477</v>
      </c>
      <c r="R472" s="10" t="n">
        <v>0.86</v>
      </c>
      <c r="S472" s="12" t="n">
        <f aca="false">2*Q472-1</f>
        <v>0.623544465770953</v>
      </c>
      <c r="T472" s="10" t="n">
        <v>0.083</v>
      </c>
      <c r="U472" s="6" t="s">
        <v>96</v>
      </c>
      <c r="V472" s="6" t="s">
        <v>72</v>
      </c>
      <c r="W472" s="6" t="s">
        <v>54</v>
      </c>
      <c r="X472" s="6" t="s">
        <v>1140</v>
      </c>
      <c r="Y472" s="8" t="n">
        <v>12518</v>
      </c>
    </row>
    <row r="473" customFormat="false" ht="15" hidden="false" customHeight="false" outlineLevel="0" collapsed="false">
      <c r="A473" s="5" t="n">
        <f aca="false">RANK(G473,$G$2:$G$1311)</f>
        <v>472</v>
      </c>
      <c r="B473" s="6" t="str">
        <f aca="false">IF(G473&gt;=Parâmetros!$B$4,"A",IF(G473&gt;=Parâmetros!$B$5,"B","C"))</f>
        <v>B</v>
      </c>
      <c r="C473" s="6" t="s">
        <v>1141</v>
      </c>
      <c r="D473" s="6" t="s">
        <v>49</v>
      </c>
      <c r="E473" s="6" t="s">
        <v>50</v>
      </c>
      <c r="F473" s="6" t="s">
        <v>57</v>
      </c>
      <c r="G473" s="7" t="n">
        <f aca="false">J473*S473</f>
        <v>1510.7179079424</v>
      </c>
      <c r="H473" s="7" t="n">
        <f aca="false">I473*Parâmetros!$B$6/100*S473</f>
        <v>89.8647892923403</v>
      </c>
      <c r="I473" s="8" t="n">
        <v>14895</v>
      </c>
      <c r="J473" s="8" t="n">
        <v>2504</v>
      </c>
      <c r="K473" s="9" t="n">
        <f aca="false">J473/I473</f>
        <v>0.168110104061766</v>
      </c>
      <c r="L473" s="10" t="n">
        <v>0.178</v>
      </c>
      <c r="M473" s="6" t="str">
        <f aca="false">IF(K473&gt;L473,"sim","não")</f>
        <v>não</v>
      </c>
      <c r="N473" s="11" t="n">
        <v>-0.5</v>
      </c>
      <c r="O473" s="8" t="n">
        <v>9074</v>
      </c>
      <c r="P473" s="8" t="n">
        <v>2245</v>
      </c>
      <c r="Q473" s="9" t="n">
        <f aca="false">O473/(O473+P473)</f>
        <v>0.801660924109904</v>
      </c>
      <c r="R473" s="10" t="n">
        <v>0.846</v>
      </c>
      <c r="S473" s="12" t="n">
        <f aca="false">2*Q473-1</f>
        <v>0.603321848219808</v>
      </c>
      <c r="T473" s="10" t="n">
        <v>0.082</v>
      </c>
      <c r="U473" s="6" t="s">
        <v>77</v>
      </c>
      <c r="V473" s="6" t="s">
        <v>59</v>
      </c>
      <c r="W473" s="6" t="s">
        <v>54</v>
      </c>
      <c r="X473" s="6" t="s">
        <v>1142</v>
      </c>
      <c r="Y473" s="8" t="n">
        <v>15203</v>
      </c>
    </row>
    <row r="474" customFormat="false" ht="15" hidden="false" customHeight="false" outlineLevel="0" collapsed="false">
      <c r="A474" s="5" t="n">
        <f aca="false">RANK(G474,$G$2:$G$1311)</f>
        <v>473</v>
      </c>
      <c r="B474" s="6" t="str">
        <f aca="false">IF(G474&gt;=Parâmetros!$B$4,"A",IF(G474&gt;=Parâmetros!$B$5,"B","C"))</f>
        <v>B</v>
      </c>
      <c r="C474" s="6" t="s">
        <v>1143</v>
      </c>
      <c r="D474" s="6" t="s">
        <v>445</v>
      </c>
      <c r="E474" s="6" t="s">
        <v>50</v>
      </c>
      <c r="F474" s="6" t="s">
        <v>481</v>
      </c>
      <c r="G474" s="7" t="n">
        <f aca="false">J474*S474</f>
        <v>1507.36139967195</v>
      </c>
      <c r="H474" s="7" t="n">
        <f aca="false">I474*Parâmetros!$B$6/100*S474</f>
        <v>79.5510770913067</v>
      </c>
      <c r="I474" s="8" t="n">
        <v>15062</v>
      </c>
      <c r="J474" s="8" t="n">
        <v>2854</v>
      </c>
      <c r="K474" s="9" t="n">
        <f aca="false">J474/I474</f>
        <v>0.189483468330899</v>
      </c>
      <c r="L474" s="10" t="n">
        <v>0.201</v>
      </c>
      <c r="M474" s="6" t="str">
        <f aca="false">IF(K474&gt;L474,"sim","não")</f>
        <v>não</v>
      </c>
      <c r="N474" s="11" t="n">
        <v>-1.11</v>
      </c>
      <c r="O474" s="8" t="n">
        <v>8385</v>
      </c>
      <c r="P474" s="8" t="n">
        <v>2589</v>
      </c>
      <c r="Q474" s="9" t="n">
        <f aca="false">O474/(O474+P474)</f>
        <v>0.764078731547294</v>
      </c>
      <c r="R474" s="10" t="n">
        <v>0.782</v>
      </c>
      <c r="S474" s="12" t="n">
        <f aca="false">2*Q474-1</f>
        <v>0.528157463094587</v>
      </c>
      <c r="T474" s="10" t="n">
        <v>0.114</v>
      </c>
      <c r="U474" s="6" t="s">
        <v>52</v>
      </c>
      <c r="V474" s="6" t="s">
        <v>53</v>
      </c>
      <c r="W474" s="6" t="s">
        <v>54</v>
      </c>
      <c r="X474" s="6" t="s">
        <v>1144</v>
      </c>
      <c r="Y474" s="8" t="n">
        <v>17885</v>
      </c>
    </row>
    <row r="475" customFormat="false" ht="15" hidden="false" customHeight="false" outlineLevel="0" collapsed="false">
      <c r="A475" s="5" t="n">
        <f aca="false">RANK(G475,$G$2:$G$1311)</f>
        <v>474</v>
      </c>
      <c r="B475" s="6" t="str">
        <f aca="false">IF(G475&gt;=Parâmetros!$B$4,"A",IF(G475&gt;=Parâmetros!$B$5,"B","C"))</f>
        <v>B</v>
      </c>
      <c r="C475" s="6" t="s">
        <v>1145</v>
      </c>
      <c r="D475" s="6" t="s">
        <v>86</v>
      </c>
      <c r="E475" s="6" t="s">
        <v>50</v>
      </c>
      <c r="F475" s="6" t="s">
        <v>235</v>
      </c>
      <c r="G475" s="7" t="n">
        <f aca="false">J475*S475</f>
        <v>1506.66775777414</v>
      </c>
      <c r="H475" s="7" t="n">
        <f aca="false">I475*Parâmetros!$B$6/100*S475</f>
        <v>71.4992995090016</v>
      </c>
      <c r="I475" s="8" t="n">
        <v>12196</v>
      </c>
      <c r="J475" s="8" t="n">
        <v>2570</v>
      </c>
      <c r="K475" s="9" t="n">
        <f aca="false">J475/I475</f>
        <v>0.210724827812398</v>
      </c>
      <c r="L475" s="10" t="n">
        <v>0.289</v>
      </c>
      <c r="M475" s="6" t="str">
        <f aca="false">IF(K475&gt;L475,"sim","não")</f>
        <v>não</v>
      </c>
      <c r="N475" s="11" t="n">
        <v>0.59</v>
      </c>
      <c r="O475" s="8" t="n">
        <v>7269</v>
      </c>
      <c r="P475" s="8" t="n">
        <v>1896</v>
      </c>
      <c r="Q475" s="9" t="n">
        <f aca="false">O475/(O475+P475)</f>
        <v>0.793126022913257</v>
      </c>
      <c r="R475" s="10" t="n">
        <v>0.833</v>
      </c>
      <c r="S475" s="12" t="n">
        <f aca="false">2*Q475-1</f>
        <v>0.586252045826514</v>
      </c>
      <c r="T475" s="10" t="n">
        <v>0.087</v>
      </c>
      <c r="U475" s="6" t="s">
        <v>52</v>
      </c>
      <c r="V475" s="6" t="s">
        <v>53</v>
      </c>
      <c r="W475" s="6" t="s">
        <v>54</v>
      </c>
      <c r="X475" s="6" t="s">
        <v>1146</v>
      </c>
      <c r="Y475" s="8" t="n">
        <v>14769</v>
      </c>
    </row>
    <row r="476" customFormat="false" ht="15" hidden="false" customHeight="false" outlineLevel="0" collapsed="false">
      <c r="A476" s="5" t="n">
        <f aca="false">RANK(G476,$G$2:$G$1311)</f>
        <v>475</v>
      </c>
      <c r="B476" s="6" t="str">
        <f aca="false">IF(G476&gt;=Parâmetros!$B$4,"A",IF(G476&gt;=Parâmetros!$B$5,"B","C"))</f>
        <v>B</v>
      </c>
      <c r="C476" s="6" t="s">
        <v>1147</v>
      </c>
      <c r="D476" s="6" t="s">
        <v>49</v>
      </c>
      <c r="E476" s="6" t="s">
        <v>50</v>
      </c>
      <c r="F476" s="6" t="s">
        <v>199</v>
      </c>
      <c r="G476" s="7" t="n">
        <f aca="false">J476*S476</f>
        <v>1502.64990588868</v>
      </c>
      <c r="H476" s="7" t="n">
        <f aca="false">I476*Parâmetros!$B$6/100*S476</f>
        <v>80.2946329658511</v>
      </c>
      <c r="I476" s="8" t="n">
        <v>20252</v>
      </c>
      <c r="J476" s="8" t="n">
        <v>3790</v>
      </c>
      <c r="K476" s="9" t="n">
        <f aca="false">J476/I476</f>
        <v>0.187142010665613</v>
      </c>
      <c r="L476" s="10" t="n">
        <v>0.218</v>
      </c>
      <c r="M476" s="6" t="str">
        <f aca="false">IF(K476&gt;L476,"sim","não")</f>
        <v>não</v>
      </c>
      <c r="N476" s="11" t="n">
        <v>-0.83</v>
      </c>
      <c r="O476" s="8" t="n">
        <v>10387</v>
      </c>
      <c r="P476" s="8" t="n">
        <v>4489</v>
      </c>
      <c r="Q476" s="9" t="n">
        <f aca="false">O476/(O476+P476)</f>
        <v>0.698238773863942</v>
      </c>
      <c r="R476" s="10" t="n">
        <v>0.717</v>
      </c>
      <c r="S476" s="12" t="n">
        <f aca="false">2*Q476-1</f>
        <v>0.396477547727884</v>
      </c>
      <c r="T476" s="10" t="n">
        <v>0.112</v>
      </c>
      <c r="U476" s="6" t="s">
        <v>77</v>
      </c>
      <c r="V476" s="6" t="s">
        <v>59</v>
      </c>
      <c r="W476" s="6" t="s">
        <v>54</v>
      </c>
      <c r="X476" s="6" t="s">
        <v>1148</v>
      </c>
      <c r="Y476" s="8" t="n">
        <v>23334</v>
      </c>
    </row>
    <row r="477" customFormat="false" ht="15" hidden="false" customHeight="false" outlineLevel="0" collapsed="false">
      <c r="A477" s="5" t="n">
        <f aca="false">RANK(G477,$G$2:$G$1311)</f>
        <v>476</v>
      </c>
      <c r="B477" s="6" t="str">
        <f aca="false">IF(G477&gt;=Parâmetros!$B$4,"A",IF(G477&gt;=Parâmetros!$B$5,"B","C"))</f>
        <v>B</v>
      </c>
      <c r="C477" s="6" t="s">
        <v>1149</v>
      </c>
      <c r="D477" s="6" t="s">
        <v>141</v>
      </c>
      <c r="E477" s="6" t="s">
        <v>142</v>
      </c>
      <c r="F477" s="6" t="s">
        <v>1131</v>
      </c>
      <c r="G477" s="7" t="n">
        <f aca="false">J477*S477</f>
        <v>1498.01476344928</v>
      </c>
      <c r="H477" s="7" t="n">
        <f aca="false">I477*Parâmetros!$B$6/100*S477</f>
        <v>49.5050889162286</v>
      </c>
      <c r="I477" s="8" t="n">
        <v>14164</v>
      </c>
      <c r="J477" s="8" t="n">
        <v>4286</v>
      </c>
      <c r="K477" s="9" t="n">
        <f aca="false">J477/I477</f>
        <v>0.30259813611974</v>
      </c>
      <c r="L477" s="10" t="n">
        <v>0.316</v>
      </c>
      <c r="M477" s="6" t="str">
        <f aca="false">IF(K477&gt;L477,"sim","não")</f>
        <v>não</v>
      </c>
      <c r="N477" s="11" t="n">
        <v>-0.76</v>
      </c>
      <c r="O477" s="8" t="n">
        <v>6033</v>
      </c>
      <c r="P477" s="8" t="n">
        <v>2908</v>
      </c>
      <c r="Q477" s="9" t="n">
        <f aca="false">O477/(O477+P477)</f>
        <v>0.674756738619841</v>
      </c>
      <c r="R477" s="10" t="n">
        <v>0.708</v>
      </c>
      <c r="S477" s="12" t="n">
        <f aca="false">2*Q477-1</f>
        <v>0.349513477239682</v>
      </c>
      <c r="T477" s="10" t="n">
        <v>0.123</v>
      </c>
      <c r="U477" s="6" t="s">
        <v>83</v>
      </c>
      <c r="V477" s="6" t="s">
        <v>53</v>
      </c>
      <c r="W477" s="6" t="s">
        <v>54</v>
      </c>
      <c r="X477" s="6" t="s">
        <v>1150</v>
      </c>
      <c r="Y477" s="8" t="n">
        <v>17208</v>
      </c>
    </row>
    <row r="478" customFormat="false" ht="15" hidden="false" customHeight="false" outlineLevel="0" collapsed="false">
      <c r="A478" s="5" t="n">
        <f aca="false">RANK(G478,$G$2:$G$1311)</f>
        <v>477</v>
      </c>
      <c r="B478" s="6" t="str">
        <f aca="false">IF(G478&gt;=Parâmetros!$B$4,"A",IF(G478&gt;=Parâmetros!$B$5,"B","C"))</f>
        <v>B</v>
      </c>
      <c r="C478" s="6" t="s">
        <v>1151</v>
      </c>
      <c r="D478" s="6" t="s">
        <v>49</v>
      </c>
      <c r="E478" s="6" t="s">
        <v>50</v>
      </c>
      <c r="F478" s="6" t="s">
        <v>255</v>
      </c>
      <c r="G478" s="7" t="n">
        <f aca="false">J478*S478</f>
        <v>1495.12254630143</v>
      </c>
      <c r="H478" s="7" t="n">
        <f aca="false">I478*Parâmetros!$B$6/100*S478</f>
        <v>76.9197903959188</v>
      </c>
      <c r="I478" s="8" t="n">
        <v>12265</v>
      </c>
      <c r="J478" s="8" t="n">
        <v>2384</v>
      </c>
      <c r="K478" s="9" t="n">
        <f aca="false">J478/I478</f>
        <v>0.194374235629841</v>
      </c>
      <c r="L478" s="10" t="n">
        <v>0.177</v>
      </c>
      <c r="M478" s="6" t="str">
        <f aca="false">IF(K478&gt;L478,"sim","não")</f>
        <v>sim</v>
      </c>
      <c r="N478" s="11" t="n">
        <v>-1.56</v>
      </c>
      <c r="O478" s="8" t="n">
        <v>7336</v>
      </c>
      <c r="P478" s="8" t="n">
        <v>1681</v>
      </c>
      <c r="Q478" s="9" t="n">
        <f aca="false">O478/(O478+P478)</f>
        <v>0.813574359543085</v>
      </c>
      <c r="R478" s="10" t="n">
        <v>0.872</v>
      </c>
      <c r="S478" s="12" t="n">
        <f aca="false">2*Q478-1</f>
        <v>0.627148719086171</v>
      </c>
      <c r="T478" s="10" t="n">
        <v>0.132</v>
      </c>
      <c r="U478" s="6" t="s">
        <v>77</v>
      </c>
      <c r="V478" s="6" t="s">
        <v>59</v>
      </c>
      <c r="W478" s="6" t="s">
        <v>54</v>
      </c>
      <c r="X478" s="6" t="s">
        <v>1152</v>
      </c>
      <c r="Y478" s="8" t="n">
        <v>15527</v>
      </c>
    </row>
    <row r="479" customFormat="false" ht="15" hidden="false" customHeight="false" outlineLevel="0" collapsed="false">
      <c r="A479" s="5" t="n">
        <f aca="false">RANK(G479,$G$2:$G$1311)</f>
        <v>478</v>
      </c>
      <c r="B479" s="6" t="str">
        <f aca="false">IF(G479&gt;=Parâmetros!$B$4,"A",IF(G479&gt;=Parâmetros!$B$5,"B","C"))</f>
        <v>B</v>
      </c>
      <c r="C479" s="6" t="s">
        <v>1153</v>
      </c>
      <c r="D479" s="6" t="s">
        <v>49</v>
      </c>
      <c r="E479" s="6" t="s">
        <v>50</v>
      </c>
      <c r="F479" s="6" t="s">
        <v>189</v>
      </c>
      <c r="G479" s="7" t="n">
        <f aca="false">J479*S479</f>
        <v>1490.87331786543</v>
      </c>
      <c r="H479" s="7" t="n">
        <f aca="false">I479*Parâmetros!$B$6/100*S479</f>
        <v>90.6856983758701</v>
      </c>
      <c r="I479" s="8" t="n">
        <v>16618</v>
      </c>
      <c r="J479" s="8" t="n">
        <v>2732</v>
      </c>
      <c r="K479" s="9" t="n">
        <f aca="false">J479/I479</f>
        <v>0.16440004814057</v>
      </c>
      <c r="L479" s="10" t="n">
        <v>0.238</v>
      </c>
      <c r="M479" s="6" t="str">
        <f aca="false">IF(K479&gt;L479,"sim","não")</f>
        <v>não</v>
      </c>
      <c r="N479" s="11" t="n">
        <v>-1.02</v>
      </c>
      <c r="O479" s="8" t="n">
        <v>9993</v>
      </c>
      <c r="P479" s="8" t="n">
        <v>2937</v>
      </c>
      <c r="Q479" s="9" t="n">
        <f aca="false">O479/(O479+P479)</f>
        <v>0.772853828306265</v>
      </c>
      <c r="R479" s="10" t="n">
        <v>0.822</v>
      </c>
      <c r="S479" s="12" t="n">
        <f aca="false">2*Q479-1</f>
        <v>0.545707656612529</v>
      </c>
      <c r="T479" s="10" t="n">
        <v>0.114</v>
      </c>
      <c r="U479" s="6" t="s">
        <v>77</v>
      </c>
      <c r="V479" s="6" t="s">
        <v>59</v>
      </c>
      <c r="W479" s="6" t="s">
        <v>54</v>
      </c>
      <c r="X479" s="6" t="s">
        <v>1154</v>
      </c>
      <c r="Y479" s="8" t="n">
        <v>20715</v>
      </c>
    </row>
    <row r="480" customFormat="false" ht="15" hidden="false" customHeight="false" outlineLevel="0" collapsed="false">
      <c r="A480" s="5" t="n">
        <f aca="false">RANK(G480,$G$2:$G$1311)</f>
        <v>479</v>
      </c>
      <c r="B480" s="6" t="str">
        <f aca="false">IF(G480&gt;=Parâmetros!$B$4,"A",IF(G480&gt;=Parâmetros!$B$5,"B","C"))</f>
        <v>B</v>
      </c>
      <c r="C480" s="6" t="s">
        <v>1155</v>
      </c>
      <c r="D480" s="6" t="s">
        <v>49</v>
      </c>
      <c r="E480" s="6" t="s">
        <v>50</v>
      </c>
      <c r="F480" s="6" t="s">
        <v>199</v>
      </c>
      <c r="G480" s="7" t="n">
        <f aca="false">J480*S480</f>
        <v>1490.67748964916</v>
      </c>
      <c r="H480" s="7" t="n">
        <f aca="false">I480*Parâmetros!$B$6/100*S480</f>
        <v>89.3909435606886</v>
      </c>
      <c r="I480" s="8" t="n">
        <v>17984</v>
      </c>
      <c r="J480" s="8" t="n">
        <v>2999</v>
      </c>
      <c r="K480" s="9" t="n">
        <f aca="false">J480/I480</f>
        <v>0.166759341637011</v>
      </c>
      <c r="L480" s="10" t="n">
        <v>0.191</v>
      </c>
      <c r="M480" s="6" t="str">
        <f aca="false">IF(K480&gt;L480,"sim","não")</f>
        <v>não</v>
      </c>
      <c r="N480" s="11" t="n">
        <v>-1.83</v>
      </c>
      <c r="O480" s="8" t="n">
        <v>10305</v>
      </c>
      <c r="P480" s="8" t="n">
        <v>3462</v>
      </c>
      <c r="Q480" s="9" t="n">
        <f aca="false">O480/(O480+P480)</f>
        <v>0.748529091305295</v>
      </c>
      <c r="R480" s="10" t="n">
        <v>0.772</v>
      </c>
      <c r="S480" s="12" t="n">
        <f aca="false">2*Q480-1</f>
        <v>0.497058182610591</v>
      </c>
      <c r="T480" s="10" t="n">
        <v>0.123</v>
      </c>
      <c r="U480" s="6" t="s">
        <v>71</v>
      </c>
      <c r="V480" s="6" t="s">
        <v>72</v>
      </c>
      <c r="W480" s="6" t="s">
        <v>54</v>
      </c>
      <c r="X480" s="6" t="s">
        <v>1156</v>
      </c>
      <c r="Y480" s="8" t="n">
        <v>21006</v>
      </c>
    </row>
    <row r="481" customFormat="false" ht="15" hidden="false" customHeight="false" outlineLevel="0" collapsed="false">
      <c r="A481" s="5" t="n">
        <f aca="false">RANK(G481,$G$2:$G$1311)</f>
        <v>480</v>
      </c>
      <c r="B481" s="6" t="str">
        <f aca="false">IF(G481&gt;=Parâmetros!$B$4,"A",IF(G481&gt;=Parâmetros!$B$5,"B","C"))</f>
        <v>B</v>
      </c>
      <c r="C481" s="6" t="s">
        <v>1157</v>
      </c>
      <c r="D481" s="6" t="s">
        <v>445</v>
      </c>
      <c r="E481" s="6" t="s">
        <v>50</v>
      </c>
      <c r="F481" s="6" t="s">
        <v>1157</v>
      </c>
      <c r="G481" s="7" t="n">
        <f aca="false">J481*S481</f>
        <v>1490.06524506684</v>
      </c>
      <c r="H481" s="7" t="n">
        <f aca="false">I481*Parâmetros!$B$6/100*S481</f>
        <v>80.0240855081689</v>
      </c>
      <c r="I481" s="8" t="n">
        <v>25859</v>
      </c>
      <c r="J481" s="8" t="n">
        <v>4815</v>
      </c>
      <c r="K481" s="9" t="n">
        <f aca="false">J481/I481</f>
        <v>0.186202095982057</v>
      </c>
      <c r="L481" s="10" t="n">
        <v>0.197</v>
      </c>
      <c r="M481" s="6" t="str">
        <f aca="false">IF(K481&gt;L481,"sim","não")</f>
        <v>não</v>
      </c>
      <c r="N481" s="11" t="n">
        <v>0.03</v>
      </c>
      <c r="O481" s="8" t="n">
        <v>12343</v>
      </c>
      <c r="P481" s="8" t="n">
        <v>6509</v>
      </c>
      <c r="Q481" s="9" t="n">
        <f aca="false">O481/(O481+P481)</f>
        <v>0.654731593464884</v>
      </c>
      <c r="R481" s="10" t="n">
        <v>0.665</v>
      </c>
      <c r="S481" s="12" t="n">
        <f aca="false">2*Q481-1</f>
        <v>0.309463186929769</v>
      </c>
      <c r="T481" s="10" t="n">
        <v>0.131</v>
      </c>
      <c r="U481" s="6" t="s">
        <v>68</v>
      </c>
      <c r="V481" s="6" t="s">
        <v>53</v>
      </c>
      <c r="W481" s="6" t="s">
        <v>54</v>
      </c>
      <c r="X481" s="6" t="s">
        <v>1158</v>
      </c>
      <c r="Y481" s="8" t="n">
        <v>32473</v>
      </c>
    </row>
    <row r="482" customFormat="false" ht="15" hidden="false" customHeight="false" outlineLevel="0" collapsed="false">
      <c r="A482" s="5" t="n">
        <f aca="false">RANK(G482,$G$2:$G$1311)</f>
        <v>481</v>
      </c>
      <c r="B482" s="6" t="str">
        <f aca="false">IF(G482&gt;=Parâmetros!$B$4,"A",IF(G482&gt;=Parâmetros!$B$5,"B","C"))</f>
        <v>B</v>
      </c>
      <c r="C482" s="6" t="s">
        <v>1159</v>
      </c>
      <c r="D482" s="6" t="s">
        <v>86</v>
      </c>
      <c r="E482" s="6" t="s">
        <v>50</v>
      </c>
      <c r="F482" s="6" t="s">
        <v>161</v>
      </c>
      <c r="G482" s="7" t="n">
        <f aca="false">J482*S482</f>
        <v>1489.45598017477</v>
      </c>
      <c r="H482" s="7" t="n">
        <f aca="false">I482*Parâmetros!$B$6/100*S482</f>
        <v>71.6199126124951</v>
      </c>
      <c r="I482" s="8" t="n">
        <v>10343</v>
      </c>
      <c r="J482" s="8" t="n">
        <v>2151</v>
      </c>
      <c r="K482" s="9" t="n">
        <f aca="false">J482/I482</f>
        <v>0.207966740790873</v>
      </c>
      <c r="L482" s="10" t="n">
        <v>0.255</v>
      </c>
      <c r="M482" s="6" t="str">
        <f aca="false">IF(K482&gt;L482,"sim","não")</f>
        <v>não</v>
      </c>
      <c r="N482" s="11" t="n">
        <v>4.48</v>
      </c>
      <c r="O482" s="8" t="n">
        <v>6488</v>
      </c>
      <c r="P482" s="8" t="n">
        <v>1179</v>
      </c>
      <c r="Q482" s="9" t="n">
        <f aca="false">O482/(O482+P482)</f>
        <v>0.846224077214034</v>
      </c>
      <c r="R482" s="10" t="n">
        <v>0.87</v>
      </c>
      <c r="S482" s="12" t="n">
        <f aca="false">2*Q482-1</f>
        <v>0.692448154428068</v>
      </c>
      <c r="T482" s="10" t="n">
        <v>0.08</v>
      </c>
      <c r="U482" s="6" t="s">
        <v>63</v>
      </c>
      <c r="V482" s="6" t="s">
        <v>59</v>
      </c>
      <c r="W482" s="6" t="s">
        <v>54</v>
      </c>
      <c r="X482" s="6" t="s">
        <v>1160</v>
      </c>
      <c r="Y482" s="8" t="n">
        <v>10549</v>
      </c>
    </row>
    <row r="483" customFormat="false" ht="15" hidden="false" customHeight="false" outlineLevel="0" collapsed="false">
      <c r="A483" s="5" t="n">
        <f aca="false">RANK(G483,$G$2:$G$1311)</f>
        <v>482</v>
      </c>
      <c r="B483" s="6" t="str">
        <f aca="false">IF(G483&gt;=Parâmetros!$B$4,"A",IF(G483&gt;=Parâmetros!$B$5,"B","C"))</f>
        <v>B</v>
      </c>
      <c r="C483" s="6" t="s">
        <v>739</v>
      </c>
      <c r="D483" s="6" t="s">
        <v>49</v>
      </c>
      <c r="E483" s="6" t="s">
        <v>50</v>
      </c>
      <c r="F483" s="6" t="s">
        <v>199</v>
      </c>
      <c r="G483" s="7" t="n">
        <f aca="false">J483*S483</f>
        <v>1488.41091865141</v>
      </c>
      <c r="H483" s="7" t="n">
        <f aca="false">I483*Parâmetros!$B$6/100*S483</f>
        <v>70.6787086297557</v>
      </c>
      <c r="I483" s="8" t="n">
        <v>17831</v>
      </c>
      <c r="J483" s="8" t="n">
        <v>3755</v>
      </c>
      <c r="K483" s="9" t="n">
        <f aca="false">J483/I483</f>
        <v>0.210588301273064</v>
      </c>
      <c r="L483" s="10" t="n">
        <v>0.275</v>
      </c>
      <c r="M483" s="6" t="str">
        <f aca="false">IF(K483&gt;L483,"sim","não")</f>
        <v>não</v>
      </c>
      <c r="N483" s="11" t="n">
        <v>0.01</v>
      </c>
      <c r="O483" s="8" t="n">
        <v>9029</v>
      </c>
      <c r="P483" s="8" t="n">
        <v>3903</v>
      </c>
      <c r="Q483" s="9" t="n">
        <f aca="false">O483/(O483+P483)</f>
        <v>0.698190535106712</v>
      </c>
      <c r="R483" s="10" t="n">
        <v>0.713</v>
      </c>
      <c r="S483" s="12" t="n">
        <f aca="false">2*Q483-1</f>
        <v>0.396381070213424</v>
      </c>
      <c r="T483" s="10" t="n">
        <v>0.099</v>
      </c>
      <c r="U483" s="6" t="s">
        <v>71</v>
      </c>
      <c r="V483" s="6" t="s">
        <v>72</v>
      </c>
      <c r="W483" s="6" t="s">
        <v>54</v>
      </c>
      <c r="X483" s="6" t="s">
        <v>1161</v>
      </c>
      <c r="Y483" s="8" t="n">
        <v>24394</v>
      </c>
    </row>
    <row r="484" customFormat="false" ht="15" hidden="false" customHeight="false" outlineLevel="0" collapsed="false">
      <c r="A484" s="5" t="n">
        <f aca="false">RANK(G484,$G$2:$G$1311)</f>
        <v>483</v>
      </c>
      <c r="B484" s="6" t="str">
        <f aca="false">IF(G484&gt;=Parâmetros!$B$4,"A",IF(G484&gt;=Parâmetros!$B$5,"B","C"))</f>
        <v>B</v>
      </c>
      <c r="C484" s="6" t="s">
        <v>1162</v>
      </c>
      <c r="D484" s="6" t="s">
        <v>49</v>
      </c>
      <c r="E484" s="6" t="s">
        <v>50</v>
      </c>
      <c r="F484" s="6" t="s">
        <v>199</v>
      </c>
      <c r="G484" s="7" t="n">
        <f aca="false">J484*S484</f>
        <v>1488.09185660291</v>
      </c>
      <c r="H484" s="7" t="n">
        <f aca="false">I484*Parâmetros!$B$6/100*S484</f>
        <v>65.0816710571527</v>
      </c>
      <c r="I484" s="8" t="n">
        <v>12377</v>
      </c>
      <c r="J484" s="8" t="n">
        <v>2830</v>
      </c>
      <c r="K484" s="9" t="n">
        <f aca="false">J484/I484</f>
        <v>0.228649915165226</v>
      </c>
      <c r="L484" s="10" t="n">
        <v>0.294</v>
      </c>
      <c r="M484" s="6" t="str">
        <f aca="false">IF(K484&gt;L484,"sim","não")</f>
        <v>não</v>
      </c>
      <c r="N484" s="11" t="n">
        <v>-1.51</v>
      </c>
      <c r="O484" s="8" t="n">
        <v>6661</v>
      </c>
      <c r="P484" s="8" t="n">
        <v>2070</v>
      </c>
      <c r="Q484" s="9" t="n">
        <f aca="false">O484/(O484+P484)</f>
        <v>0.762913755583553</v>
      </c>
      <c r="R484" s="10" t="n">
        <v>0.797</v>
      </c>
      <c r="S484" s="12" t="n">
        <f aca="false">2*Q484-1</f>
        <v>0.525827511167106</v>
      </c>
      <c r="T484" s="10" t="n">
        <v>0.133</v>
      </c>
      <c r="U484" s="6" t="s">
        <v>144</v>
      </c>
      <c r="V484" s="6" t="s">
        <v>72</v>
      </c>
      <c r="W484" s="6" t="s">
        <v>54</v>
      </c>
      <c r="X484" s="6" t="s">
        <v>1163</v>
      </c>
      <c r="Y484" s="8" t="n">
        <v>13715</v>
      </c>
    </row>
    <row r="485" customFormat="false" ht="15" hidden="false" customHeight="false" outlineLevel="0" collapsed="false">
      <c r="A485" s="5" t="n">
        <f aca="false">RANK(G485,$G$2:$G$1311)</f>
        <v>484</v>
      </c>
      <c r="B485" s="6" t="str">
        <f aca="false">IF(G485&gt;=Parâmetros!$B$4,"A",IF(G485&gt;=Parâmetros!$B$5,"B","C"))</f>
        <v>B</v>
      </c>
      <c r="C485" s="6" t="s">
        <v>1164</v>
      </c>
      <c r="D485" s="6" t="s">
        <v>141</v>
      </c>
      <c r="E485" s="6" t="s">
        <v>142</v>
      </c>
      <c r="F485" s="6" t="s">
        <v>143</v>
      </c>
      <c r="G485" s="7" t="n">
        <f aca="false">J485*S485</f>
        <v>1485.82716049383</v>
      </c>
      <c r="H485" s="7" t="n">
        <f aca="false">I485*Parâmetros!$B$6/100*S485</f>
        <v>47.4192592592593</v>
      </c>
      <c r="I485" s="8" t="n">
        <v>12003</v>
      </c>
      <c r="J485" s="8" t="n">
        <v>3761</v>
      </c>
      <c r="K485" s="9" t="n">
        <f aca="false">J485/I485</f>
        <v>0.313338332083646</v>
      </c>
      <c r="L485" s="10" t="n">
        <v>0.301</v>
      </c>
      <c r="M485" s="6" t="str">
        <f aca="false">IF(K485&gt;L485,"sim","não")</f>
        <v>sim</v>
      </c>
      <c r="N485" s="11" t="n">
        <v>-1.42</v>
      </c>
      <c r="O485" s="8" t="n">
        <v>5198</v>
      </c>
      <c r="P485" s="8" t="n">
        <v>2254</v>
      </c>
      <c r="Q485" s="9" t="n">
        <f aca="false">O485/(O485+P485)</f>
        <v>0.697530864197531</v>
      </c>
      <c r="R485" s="10" t="n">
        <v>0.742</v>
      </c>
      <c r="S485" s="12" t="n">
        <f aca="false">2*Q485-1</f>
        <v>0.395061728395062</v>
      </c>
      <c r="T485" s="10" t="n">
        <v>0.133</v>
      </c>
      <c r="U485" s="6" t="s">
        <v>52</v>
      </c>
      <c r="V485" s="6" t="s">
        <v>53</v>
      </c>
      <c r="W485" s="6" t="s">
        <v>54</v>
      </c>
      <c r="X485" s="6" t="s">
        <v>1165</v>
      </c>
      <c r="Y485" s="8" t="n">
        <v>13901</v>
      </c>
    </row>
    <row r="486" customFormat="false" ht="15" hidden="false" customHeight="false" outlineLevel="0" collapsed="false">
      <c r="A486" s="5" t="n">
        <f aca="false">RANK(G486,$G$2:$G$1311)</f>
        <v>485</v>
      </c>
      <c r="B486" s="6" t="str">
        <f aca="false">IF(G486&gt;=Parâmetros!$B$4,"A",IF(G486&gt;=Parâmetros!$B$5,"B","C"))</f>
        <v>B</v>
      </c>
      <c r="C486" s="6" t="s">
        <v>1166</v>
      </c>
      <c r="D486" s="6" t="s">
        <v>49</v>
      </c>
      <c r="E486" s="6" t="s">
        <v>50</v>
      </c>
      <c r="F486" s="6" t="s">
        <v>62</v>
      </c>
      <c r="G486" s="7" t="n">
        <f aca="false">J486*S486</f>
        <v>1484.18348258706</v>
      </c>
      <c r="H486" s="7" t="n">
        <f aca="false">I486*Parâmetros!$B$6/100*S486</f>
        <v>83.8749671641791</v>
      </c>
      <c r="I486" s="8" t="n">
        <v>13077</v>
      </c>
      <c r="J486" s="8" t="n">
        <v>2314</v>
      </c>
      <c r="K486" s="9" t="n">
        <f aca="false">J486/I486</f>
        <v>0.17695190028294</v>
      </c>
      <c r="L486" s="10" t="n">
        <v>0.235</v>
      </c>
      <c r="M486" s="6" t="str">
        <f aca="false">IF(K486&gt;L486,"sim","não")</f>
        <v>não</v>
      </c>
      <c r="N486" s="11" t="n">
        <v>0.63</v>
      </c>
      <c r="O486" s="8" t="n">
        <v>8248</v>
      </c>
      <c r="P486" s="8" t="n">
        <v>1802</v>
      </c>
      <c r="Q486" s="9" t="n">
        <f aca="false">O486/(O486+P486)</f>
        <v>0.820696517412935</v>
      </c>
      <c r="R486" s="10" t="n">
        <v>0.844</v>
      </c>
      <c r="S486" s="12" t="n">
        <f aca="false">2*Q486-1</f>
        <v>0.641393034825871</v>
      </c>
      <c r="T486" s="10" t="n">
        <v>0.093</v>
      </c>
      <c r="U486" s="6" t="s">
        <v>71</v>
      </c>
      <c r="V486" s="6" t="s">
        <v>72</v>
      </c>
      <c r="W486" s="6" t="s">
        <v>54</v>
      </c>
      <c r="X486" s="6" t="s">
        <v>1167</v>
      </c>
      <c r="Y486" s="8" t="n">
        <v>16105</v>
      </c>
    </row>
    <row r="487" customFormat="false" ht="15" hidden="false" customHeight="false" outlineLevel="0" collapsed="false">
      <c r="A487" s="5" t="n">
        <f aca="false">RANK(G487,$G$2:$G$1311)</f>
        <v>486</v>
      </c>
      <c r="B487" s="6" t="str">
        <f aca="false">IF(G487&gt;=Parâmetros!$B$4,"A",IF(G487&gt;=Parâmetros!$B$5,"B","C"))</f>
        <v>B</v>
      </c>
      <c r="C487" s="6" t="s">
        <v>1168</v>
      </c>
      <c r="D487" s="6" t="s">
        <v>49</v>
      </c>
      <c r="E487" s="6" t="s">
        <v>50</v>
      </c>
      <c r="F487" s="6" t="s">
        <v>468</v>
      </c>
      <c r="G487" s="7" t="n">
        <f aca="false">J487*S487</f>
        <v>1482.61322197389</v>
      </c>
      <c r="H487" s="7" t="n">
        <f aca="false">I487*Parâmetros!$B$6/100*S487</f>
        <v>80.4126690977532</v>
      </c>
      <c r="I487" s="8" t="n">
        <v>10842</v>
      </c>
      <c r="J487" s="8" t="n">
        <v>1999</v>
      </c>
      <c r="K487" s="9" t="n">
        <f aca="false">J487/I487</f>
        <v>0.184375576461907</v>
      </c>
      <c r="L487" s="10" t="n">
        <v>0.231</v>
      </c>
      <c r="M487" s="6" t="str">
        <f aca="false">IF(K487&gt;L487,"sim","não")</f>
        <v>não</v>
      </c>
      <c r="N487" s="11" t="n">
        <v>0.27</v>
      </c>
      <c r="O487" s="8" t="n">
        <v>7403</v>
      </c>
      <c r="P487" s="8" t="n">
        <v>1098</v>
      </c>
      <c r="Q487" s="9" t="n">
        <f aca="false">O487/(O487+P487)</f>
        <v>0.870838724855899</v>
      </c>
      <c r="R487" s="10" t="n">
        <v>0.848</v>
      </c>
      <c r="S487" s="12" t="n">
        <f aca="false">2*Q487-1</f>
        <v>0.741677449711799</v>
      </c>
      <c r="T487" s="10" t="n">
        <v>0.095</v>
      </c>
      <c r="U487" s="6" t="s">
        <v>71</v>
      </c>
      <c r="V487" s="6" t="s">
        <v>72</v>
      </c>
      <c r="W487" s="6" t="s">
        <v>54</v>
      </c>
      <c r="X487" s="6" t="s">
        <v>1169</v>
      </c>
      <c r="Y487" s="8" t="n">
        <v>12311</v>
      </c>
    </row>
    <row r="488" customFormat="false" ht="15" hidden="false" customHeight="false" outlineLevel="0" collapsed="false">
      <c r="A488" s="5" t="n">
        <f aca="false">RANK(G488,$G$2:$G$1311)</f>
        <v>487</v>
      </c>
      <c r="B488" s="6" t="str">
        <f aca="false">IF(G488&gt;=Parâmetros!$B$4,"A",IF(G488&gt;=Parâmetros!$B$5,"B","C"))</f>
        <v>B</v>
      </c>
      <c r="C488" s="6" t="s">
        <v>1170</v>
      </c>
      <c r="D488" s="6" t="s">
        <v>123</v>
      </c>
      <c r="E488" s="6" t="s">
        <v>50</v>
      </c>
      <c r="F488" s="6" t="s">
        <v>156</v>
      </c>
      <c r="G488" s="7" t="n">
        <f aca="false">J488*S488</f>
        <v>1480.79915134371</v>
      </c>
      <c r="H488" s="7" t="n">
        <f aca="false">I488*Parâmetros!$B$6/100*S488</f>
        <v>68.8729137199434</v>
      </c>
      <c r="I488" s="8" t="n">
        <v>9837</v>
      </c>
      <c r="J488" s="8" t="n">
        <v>2115</v>
      </c>
      <c r="K488" s="9" t="n">
        <f aca="false">J488/I488</f>
        <v>0.215004574565416</v>
      </c>
      <c r="L488" s="10" t="n">
        <v>0.211</v>
      </c>
      <c r="M488" s="6" t="str">
        <f aca="false">IF(K488&gt;L488,"sim","não")</f>
        <v>sim</v>
      </c>
      <c r="N488" s="11" t="n">
        <v>2.46</v>
      </c>
      <c r="O488" s="8" t="n">
        <v>6010</v>
      </c>
      <c r="P488" s="8" t="n">
        <v>1060</v>
      </c>
      <c r="Q488" s="9" t="n">
        <f aca="false">O488/(O488+P488)</f>
        <v>0.85007072135785</v>
      </c>
      <c r="R488" s="10" t="n">
        <v>0.877</v>
      </c>
      <c r="S488" s="12" t="n">
        <f aca="false">2*Q488-1</f>
        <v>0.7001414427157</v>
      </c>
      <c r="T488" s="10" t="n">
        <v>0.111</v>
      </c>
      <c r="U488" s="6" t="s">
        <v>52</v>
      </c>
      <c r="V488" s="6" t="s">
        <v>53</v>
      </c>
      <c r="W488" s="6" t="s">
        <v>54</v>
      </c>
      <c r="X488" s="6" t="s">
        <v>1171</v>
      </c>
      <c r="Y488" s="8" t="n">
        <v>10212</v>
      </c>
    </row>
    <row r="489" customFormat="false" ht="15" hidden="false" customHeight="false" outlineLevel="0" collapsed="false">
      <c r="A489" s="5" t="n">
        <f aca="false">RANK(G489,$G$2:$G$1311)</f>
        <v>488</v>
      </c>
      <c r="B489" s="6" t="str">
        <f aca="false">IF(G489&gt;=Parâmetros!$B$4,"A",IF(G489&gt;=Parâmetros!$B$5,"B","C"))</f>
        <v>B</v>
      </c>
      <c r="C489" s="6" t="s">
        <v>1172</v>
      </c>
      <c r="D489" s="6" t="s">
        <v>66</v>
      </c>
      <c r="E489" s="6" t="s">
        <v>50</v>
      </c>
      <c r="F489" s="6" t="s">
        <v>111</v>
      </c>
      <c r="G489" s="7" t="n">
        <f aca="false">J489*S489</f>
        <v>1478.13953488372</v>
      </c>
      <c r="H489" s="7" t="n">
        <f aca="false">I489*Parâmetros!$B$6/100*S489</f>
        <v>78.7386046511628</v>
      </c>
      <c r="I489" s="8" t="n">
        <v>12092</v>
      </c>
      <c r="J489" s="8" t="n">
        <v>2270</v>
      </c>
      <c r="K489" s="9" t="n">
        <f aca="false">J489/I489</f>
        <v>0.187727423089646</v>
      </c>
      <c r="L489" s="10" t="n">
        <v>0.236</v>
      </c>
      <c r="M489" s="6" t="str">
        <f aca="false">IF(K489&gt;L489,"sim","não")</f>
        <v>não</v>
      </c>
      <c r="N489" s="11" t="n">
        <v>-0.79</v>
      </c>
      <c r="O489" s="8" t="n">
        <v>7455</v>
      </c>
      <c r="P489" s="8" t="n">
        <v>1575</v>
      </c>
      <c r="Q489" s="9" t="n">
        <f aca="false">O489/(O489+P489)</f>
        <v>0.825581395348837</v>
      </c>
      <c r="R489" s="10" t="n">
        <v>0.88</v>
      </c>
      <c r="S489" s="12" t="n">
        <f aca="false">2*Q489-1</f>
        <v>0.651162790697675</v>
      </c>
      <c r="T489" s="10" t="n">
        <v>0.111</v>
      </c>
      <c r="U489" s="6" t="s">
        <v>71</v>
      </c>
      <c r="V489" s="6" t="s">
        <v>72</v>
      </c>
      <c r="W489" s="6" t="s">
        <v>54</v>
      </c>
      <c r="X489" s="6" t="s">
        <v>1173</v>
      </c>
      <c r="Y489" s="8" t="n">
        <v>12106</v>
      </c>
    </row>
    <row r="490" customFormat="false" ht="15" hidden="false" customHeight="false" outlineLevel="0" collapsed="false">
      <c r="A490" s="5" t="n">
        <f aca="false">RANK(G490,$G$2:$G$1311)</f>
        <v>489</v>
      </c>
      <c r="B490" s="6" t="str">
        <f aca="false">IF(G490&gt;=Parâmetros!$B$4,"A",IF(G490&gt;=Parâmetros!$B$5,"B","C"))</f>
        <v>B</v>
      </c>
      <c r="C490" s="6" t="s">
        <v>1174</v>
      </c>
      <c r="D490" s="6" t="s">
        <v>49</v>
      </c>
      <c r="E490" s="6" t="s">
        <v>50</v>
      </c>
      <c r="F490" s="6" t="s">
        <v>199</v>
      </c>
      <c r="G490" s="7" t="n">
        <f aca="false">J490*S490</f>
        <v>1475.90477022541</v>
      </c>
      <c r="H490" s="7" t="n">
        <f aca="false">I490*Parâmetros!$B$6/100*S490</f>
        <v>73.0106272933776</v>
      </c>
      <c r="I490" s="8" t="n">
        <v>15726</v>
      </c>
      <c r="J490" s="8" t="n">
        <v>3179</v>
      </c>
      <c r="K490" s="9" t="n">
        <f aca="false">J490/I490</f>
        <v>0.202149306880326</v>
      </c>
      <c r="L490" s="10" t="n">
        <v>0.26</v>
      </c>
      <c r="M490" s="6" t="str">
        <f aca="false">IF(K490&gt;L490,"sim","não")</f>
        <v>não</v>
      </c>
      <c r="N490" s="11" t="n">
        <v>-0.87</v>
      </c>
      <c r="O490" s="8" t="n">
        <v>8380</v>
      </c>
      <c r="P490" s="8" t="n">
        <v>3066</v>
      </c>
      <c r="Q490" s="9" t="n">
        <f aca="false">O490/(O490+P490)</f>
        <v>0.732133496417963</v>
      </c>
      <c r="R490" s="10" t="n">
        <v>0.769</v>
      </c>
      <c r="S490" s="12" t="n">
        <f aca="false">2*Q490-1</f>
        <v>0.464266992835925</v>
      </c>
      <c r="T490" s="10" t="n">
        <v>0.112</v>
      </c>
      <c r="U490" s="6" t="s">
        <v>71</v>
      </c>
      <c r="V490" s="6" t="s">
        <v>72</v>
      </c>
      <c r="W490" s="6" t="s">
        <v>54</v>
      </c>
      <c r="X490" s="6" t="s">
        <v>1175</v>
      </c>
      <c r="Y490" s="8" t="n">
        <v>18412</v>
      </c>
    </row>
    <row r="491" customFormat="false" ht="15" hidden="false" customHeight="false" outlineLevel="0" collapsed="false">
      <c r="A491" s="5" t="n">
        <f aca="false">RANK(G491,$G$2:$G$1311)</f>
        <v>490</v>
      </c>
      <c r="B491" s="6" t="str">
        <f aca="false">IF(G491&gt;=Parâmetros!$B$4,"A",IF(G491&gt;=Parâmetros!$B$5,"B","C"))</f>
        <v>B</v>
      </c>
      <c r="C491" s="6" t="s">
        <v>1176</v>
      </c>
      <c r="D491" s="6" t="s">
        <v>75</v>
      </c>
      <c r="E491" s="6" t="s">
        <v>50</v>
      </c>
      <c r="F491" s="6" t="s">
        <v>1177</v>
      </c>
      <c r="G491" s="7" t="n">
        <f aca="false">J491*S491</f>
        <v>1473.90230601434</v>
      </c>
      <c r="H491" s="7" t="n">
        <f aca="false">I491*Parâmetros!$B$6/100*S491</f>
        <v>78.8901293237769</v>
      </c>
      <c r="I491" s="8" t="n">
        <v>34502</v>
      </c>
      <c r="J491" s="8" t="n">
        <v>6446</v>
      </c>
      <c r="K491" s="9" t="n">
        <f aca="false">J491/I491</f>
        <v>0.186829749000058</v>
      </c>
      <c r="L491" s="10" t="n">
        <v>0.2</v>
      </c>
      <c r="M491" s="6" t="str">
        <f aca="false">IF(K491&gt;L491,"sim","não")</f>
        <v>não</v>
      </c>
      <c r="N491" s="11" t="n">
        <v>-0.16</v>
      </c>
      <c r="O491" s="8" t="n">
        <v>15771</v>
      </c>
      <c r="P491" s="8" t="n">
        <v>9901</v>
      </c>
      <c r="Q491" s="9" t="n">
        <f aca="false">O491/(O491+P491)</f>
        <v>0.614326893113119</v>
      </c>
      <c r="R491" s="10" t="n">
        <v>0.656</v>
      </c>
      <c r="S491" s="12" t="n">
        <f aca="false">2*Q491-1</f>
        <v>0.228653786226239</v>
      </c>
      <c r="T491" s="10" t="n">
        <v>0.072</v>
      </c>
      <c r="U491" s="6" t="s">
        <v>63</v>
      </c>
      <c r="V491" s="6" t="s">
        <v>59</v>
      </c>
      <c r="W491" s="6" t="s">
        <v>54</v>
      </c>
      <c r="X491" s="6" t="s">
        <v>1178</v>
      </c>
      <c r="Y491" s="8" t="n">
        <v>42957</v>
      </c>
    </row>
    <row r="492" customFormat="false" ht="15" hidden="false" customHeight="false" outlineLevel="0" collapsed="false">
      <c r="A492" s="5" t="n">
        <f aca="false">RANK(G492,$G$2:$G$1311)</f>
        <v>491</v>
      </c>
      <c r="B492" s="6" t="str">
        <f aca="false">IF(G492&gt;=Parâmetros!$B$4,"A",IF(G492&gt;=Parâmetros!$B$5,"B","C"))</f>
        <v>B</v>
      </c>
      <c r="C492" s="6" t="s">
        <v>1179</v>
      </c>
      <c r="D492" s="6" t="s">
        <v>86</v>
      </c>
      <c r="E492" s="6" t="s">
        <v>50</v>
      </c>
      <c r="F492" s="6" t="s">
        <v>161</v>
      </c>
      <c r="G492" s="7" t="n">
        <f aca="false">J492*S492</f>
        <v>1471.25930391448</v>
      </c>
      <c r="H492" s="7" t="n">
        <f aca="false">I492*Parâmetros!$B$6/100*S492</f>
        <v>70.2392998955068</v>
      </c>
      <c r="I492" s="8" t="n">
        <v>16991</v>
      </c>
      <c r="J492" s="8" t="n">
        <v>3559</v>
      </c>
      <c r="K492" s="9" t="n">
        <f aca="false">J492/I492</f>
        <v>0.209463833794362</v>
      </c>
      <c r="L492" s="10" t="n">
        <v>0.267</v>
      </c>
      <c r="M492" s="6" t="str">
        <f aca="false">IF(K492&gt;L492,"sim","não")</f>
        <v>não</v>
      </c>
      <c r="N492" s="11" t="n">
        <v>2.74</v>
      </c>
      <c r="O492" s="8" t="n">
        <v>8792</v>
      </c>
      <c r="P492" s="8" t="n">
        <v>3649</v>
      </c>
      <c r="Q492" s="9" t="n">
        <f aca="false">O492/(O492+P492)</f>
        <v>0.706695603247327</v>
      </c>
      <c r="R492" s="10" t="n">
        <v>0.756</v>
      </c>
      <c r="S492" s="12" t="n">
        <f aca="false">2*Q492-1</f>
        <v>0.413391206494655</v>
      </c>
      <c r="T492" s="10" t="n">
        <v>0.087</v>
      </c>
      <c r="U492" s="6" t="s">
        <v>144</v>
      </c>
      <c r="V492" s="6" t="s">
        <v>72</v>
      </c>
      <c r="W492" s="6" t="s">
        <v>54</v>
      </c>
      <c r="X492" s="6" t="s">
        <v>1180</v>
      </c>
      <c r="Y492" s="8" t="n">
        <v>23864</v>
      </c>
    </row>
    <row r="493" customFormat="false" ht="15" hidden="false" customHeight="false" outlineLevel="0" collapsed="false">
      <c r="A493" s="5" t="n">
        <f aca="false">RANK(G493,$G$2:$G$1311)</f>
        <v>492</v>
      </c>
      <c r="B493" s="6" t="str">
        <f aca="false">IF(G493&gt;=Parâmetros!$B$4,"A",IF(G493&gt;=Parâmetros!$B$5,"B","C"))</f>
        <v>B</v>
      </c>
      <c r="C493" s="6" t="s">
        <v>1181</v>
      </c>
      <c r="D493" s="6" t="s">
        <v>351</v>
      </c>
      <c r="E493" s="6" t="s">
        <v>50</v>
      </c>
      <c r="F493" s="6" t="s">
        <v>1032</v>
      </c>
      <c r="G493" s="7" t="n">
        <f aca="false">J493*S493</f>
        <v>1471.17502597525</v>
      </c>
      <c r="H493" s="7" t="n">
        <f aca="false">I493*Parâmetros!$B$6/100*S493</f>
        <v>72.7307735902522</v>
      </c>
      <c r="I493" s="8" t="n">
        <v>14406</v>
      </c>
      <c r="J493" s="8" t="n">
        <v>2914</v>
      </c>
      <c r="K493" s="9" t="n">
        <f aca="false">J493/I493</f>
        <v>0.202276829098987</v>
      </c>
      <c r="L493" s="10" t="n">
        <v>0.235</v>
      </c>
      <c r="M493" s="6" t="str">
        <f aca="false">IF(K493&gt;L493,"sim","não")</f>
        <v>não</v>
      </c>
      <c r="N493" s="11" t="n">
        <v>1.99</v>
      </c>
      <c r="O493" s="8" t="n">
        <v>7966</v>
      </c>
      <c r="P493" s="8" t="n">
        <v>2621</v>
      </c>
      <c r="Q493" s="9" t="n">
        <f aca="false">O493/(O493+P493)</f>
        <v>0.752432228204402</v>
      </c>
      <c r="R493" s="10" t="n">
        <v>0.752</v>
      </c>
      <c r="S493" s="12" t="n">
        <f aca="false">2*Q493-1</f>
        <v>0.504864456408803</v>
      </c>
      <c r="T493" s="10" t="n">
        <v>0.095</v>
      </c>
      <c r="U493" s="6" t="s">
        <v>71</v>
      </c>
      <c r="V493" s="6" t="s">
        <v>72</v>
      </c>
      <c r="W493" s="6" t="s">
        <v>54</v>
      </c>
      <c r="X493" s="6" t="s">
        <v>1182</v>
      </c>
      <c r="Y493" s="8" t="n">
        <v>16426</v>
      </c>
    </row>
    <row r="494" customFormat="false" ht="15" hidden="false" customHeight="false" outlineLevel="0" collapsed="false">
      <c r="A494" s="5" t="n">
        <f aca="false">RANK(G494,$G$2:$G$1311)</f>
        <v>493</v>
      </c>
      <c r="B494" s="6" t="str">
        <f aca="false">IF(G494&gt;=Parâmetros!$B$4,"A",IF(G494&gt;=Parâmetros!$B$5,"B","C"))</f>
        <v>B</v>
      </c>
      <c r="C494" s="6" t="s">
        <v>1183</v>
      </c>
      <c r="D494" s="6" t="s">
        <v>49</v>
      </c>
      <c r="E494" s="6" t="s">
        <v>50</v>
      </c>
      <c r="F494" s="6" t="s">
        <v>199</v>
      </c>
      <c r="G494" s="7" t="n">
        <f aca="false">J494*S494</f>
        <v>1468.66131243879</v>
      </c>
      <c r="H494" s="7" t="n">
        <f aca="false">I494*Parâmetros!$B$6/100*S494</f>
        <v>60.1606895200784</v>
      </c>
      <c r="I494" s="8" t="n">
        <v>15144</v>
      </c>
      <c r="J494" s="8" t="n">
        <v>3697</v>
      </c>
      <c r="K494" s="9" t="n">
        <f aca="false">J494/I494</f>
        <v>0.244123085050185</v>
      </c>
      <c r="L494" s="10" t="n">
        <v>0.289</v>
      </c>
      <c r="M494" s="6" t="str">
        <f aca="false">IF(K494&gt;L494,"sim","não")</f>
        <v>não</v>
      </c>
      <c r="N494" s="11" t="n">
        <v>-1.6</v>
      </c>
      <c r="O494" s="8" t="n">
        <v>7133</v>
      </c>
      <c r="P494" s="8" t="n">
        <v>3077</v>
      </c>
      <c r="Q494" s="9" t="n">
        <f aca="false">O494/(O494+P494)</f>
        <v>0.698628795298727</v>
      </c>
      <c r="R494" s="10" t="n">
        <v>0.714</v>
      </c>
      <c r="S494" s="12" t="n">
        <f aca="false">2*Q494-1</f>
        <v>0.397257590597454</v>
      </c>
      <c r="T494" s="10" t="n">
        <v>0.141</v>
      </c>
      <c r="U494" s="6" t="s">
        <v>96</v>
      </c>
      <c r="V494" s="6" t="s">
        <v>72</v>
      </c>
      <c r="W494" s="6" t="s">
        <v>54</v>
      </c>
      <c r="X494" s="6" t="s">
        <v>1184</v>
      </c>
      <c r="Y494" s="8" t="n">
        <v>17053</v>
      </c>
    </row>
    <row r="495" customFormat="false" ht="15" hidden="false" customHeight="false" outlineLevel="0" collapsed="false">
      <c r="A495" s="5" t="n">
        <f aca="false">RANK(G495,$G$2:$G$1311)</f>
        <v>494</v>
      </c>
      <c r="B495" s="6" t="str">
        <f aca="false">IF(G495&gt;=Parâmetros!$B$4,"A",IF(G495&gt;=Parâmetros!$B$5,"B","C"))</f>
        <v>B</v>
      </c>
      <c r="C495" s="6" t="s">
        <v>1185</v>
      </c>
      <c r="D495" s="6" t="s">
        <v>49</v>
      </c>
      <c r="E495" s="6" t="s">
        <v>50</v>
      </c>
      <c r="F495" s="6" t="s">
        <v>255</v>
      </c>
      <c r="G495" s="7" t="n">
        <f aca="false">J495*S495</f>
        <v>1467.63992740472</v>
      </c>
      <c r="H495" s="7" t="n">
        <f aca="false">I495*Parâmetros!$B$6/100*S495</f>
        <v>87.9147441016334</v>
      </c>
      <c r="I495" s="8" t="n">
        <v>14688</v>
      </c>
      <c r="J495" s="8" t="n">
        <v>2452</v>
      </c>
      <c r="K495" s="9" t="n">
        <f aca="false">J495/I495</f>
        <v>0.166938997821351</v>
      </c>
      <c r="L495" s="10" t="n">
        <v>0.206</v>
      </c>
      <c r="M495" s="6" t="str">
        <f aca="false">IF(K495&gt;L495,"sim","não")</f>
        <v>não</v>
      </c>
      <c r="N495" s="11" t="n">
        <v>-1.65</v>
      </c>
      <c r="O495" s="8" t="n">
        <v>8808</v>
      </c>
      <c r="P495" s="8" t="n">
        <v>2212</v>
      </c>
      <c r="Q495" s="9" t="n">
        <f aca="false">O495/(O495+P495)</f>
        <v>0.799274047186933</v>
      </c>
      <c r="R495" s="10" t="n">
        <v>0.842</v>
      </c>
      <c r="S495" s="12" t="n">
        <f aca="false">2*Q495-1</f>
        <v>0.598548094373866</v>
      </c>
      <c r="T495" s="10" t="n">
        <v>0.111</v>
      </c>
      <c r="U495" s="6" t="s">
        <v>52</v>
      </c>
      <c r="V495" s="6" t="s">
        <v>53</v>
      </c>
      <c r="W495" s="6" t="s">
        <v>54</v>
      </c>
      <c r="X495" s="6" t="s">
        <v>1186</v>
      </c>
      <c r="Y495" s="8" t="n">
        <v>17158</v>
      </c>
    </row>
    <row r="496" customFormat="false" ht="15" hidden="false" customHeight="false" outlineLevel="0" collapsed="false">
      <c r="A496" s="5" t="n">
        <f aca="false">RANK(G496,$G$2:$G$1311)</f>
        <v>495</v>
      </c>
      <c r="B496" s="6" t="str">
        <f aca="false">IF(G496&gt;=Parâmetros!$B$4,"A",IF(G496&gt;=Parâmetros!$B$5,"B","C"))</f>
        <v>B</v>
      </c>
      <c r="C496" s="6" t="s">
        <v>1187</v>
      </c>
      <c r="D496" s="6" t="s">
        <v>141</v>
      </c>
      <c r="E496" s="6" t="s">
        <v>142</v>
      </c>
      <c r="F496" s="6" t="s">
        <v>1188</v>
      </c>
      <c r="G496" s="7" t="n">
        <f aca="false">J496*S496</f>
        <v>1467.23546218487</v>
      </c>
      <c r="H496" s="7" t="n">
        <f aca="false">I496*Parâmetros!$B$6/100*S496</f>
        <v>50.1311781512605</v>
      </c>
      <c r="I496" s="8" t="n">
        <v>19793</v>
      </c>
      <c r="J496" s="8" t="n">
        <v>5793</v>
      </c>
      <c r="K496" s="9" t="n">
        <f aca="false">J496/I496</f>
        <v>0.292679230030819</v>
      </c>
      <c r="L496" s="10" t="n">
        <v>0.266</v>
      </c>
      <c r="M496" s="6" t="str">
        <f aca="false">IF(K496&gt;L496,"sim","não")</f>
        <v>sim</v>
      </c>
      <c r="N496" s="11" t="n">
        <v>-0.93</v>
      </c>
      <c r="O496" s="8" t="n">
        <v>7457</v>
      </c>
      <c r="P496" s="8" t="n">
        <v>4443</v>
      </c>
      <c r="Q496" s="9" t="n">
        <f aca="false">O496/(O496+P496)</f>
        <v>0.626638655462185</v>
      </c>
      <c r="R496" s="10" t="n">
        <v>0.695</v>
      </c>
      <c r="S496" s="12" t="n">
        <f aca="false">2*Q496-1</f>
        <v>0.25327731092437</v>
      </c>
      <c r="T496" s="10" t="n">
        <v>0.127</v>
      </c>
      <c r="U496" s="6" t="s">
        <v>63</v>
      </c>
      <c r="V496" s="6" t="s">
        <v>59</v>
      </c>
      <c r="W496" s="6" t="s">
        <v>54</v>
      </c>
      <c r="X496" s="6" t="s">
        <v>1189</v>
      </c>
      <c r="Y496" s="8" t="n">
        <v>23163</v>
      </c>
    </row>
    <row r="497" customFormat="false" ht="15" hidden="false" customHeight="false" outlineLevel="0" collapsed="false">
      <c r="A497" s="5" t="n">
        <f aca="false">RANK(G497,$G$2:$G$1311)</f>
        <v>496</v>
      </c>
      <c r="B497" s="6" t="str">
        <f aca="false">IF(G497&gt;=Parâmetros!$B$4,"A",IF(G497&gt;=Parâmetros!$B$5,"B","C"))</f>
        <v>B</v>
      </c>
      <c r="C497" s="6" t="s">
        <v>1190</v>
      </c>
      <c r="D497" s="6" t="s">
        <v>75</v>
      </c>
      <c r="E497" s="6" t="s">
        <v>50</v>
      </c>
      <c r="F497" s="6" t="s">
        <v>258</v>
      </c>
      <c r="G497" s="7" t="n">
        <f aca="false">J497*S497</f>
        <v>1464.98041981249</v>
      </c>
      <c r="H497" s="7" t="n">
        <f aca="false">I497*Parâmetros!$B$6/100*S497</f>
        <v>91.3984045465859</v>
      </c>
      <c r="I497" s="8" t="n">
        <v>15853</v>
      </c>
      <c r="J497" s="8" t="n">
        <v>2541</v>
      </c>
      <c r="K497" s="9" t="n">
        <f aca="false">J497/I497</f>
        <v>0.160285119535735</v>
      </c>
      <c r="L497" s="10" t="n">
        <v>0.251</v>
      </c>
      <c r="M497" s="6" t="str">
        <f aca="false">IF(K497&gt;L497,"sim","não")</f>
        <v>não</v>
      </c>
      <c r="N497" s="11" t="n">
        <v>-0.51</v>
      </c>
      <c r="O497" s="8" t="n">
        <v>9501</v>
      </c>
      <c r="P497" s="8" t="n">
        <v>2552</v>
      </c>
      <c r="Q497" s="9" t="n">
        <f aca="false">O497/(O497+P497)</f>
        <v>0.78826848087613</v>
      </c>
      <c r="R497" s="10" t="n">
        <v>0.83</v>
      </c>
      <c r="S497" s="12" t="n">
        <f aca="false">2*Q497-1</f>
        <v>0.576536961752261</v>
      </c>
      <c r="T497" s="10" t="n">
        <v>0.121</v>
      </c>
      <c r="U497" s="6" t="s">
        <v>63</v>
      </c>
      <c r="V497" s="6" t="s">
        <v>59</v>
      </c>
      <c r="W497" s="6" t="s">
        <v>54</v>
      </c>
      <c r="X497" s="6" t="s">
        <v>1191</v>
      </c>
      <c r="Y497" s="8" t="n">
        <v>18606</v>
      </c>
    </row>
    <row r="498" customFormat="false" ht="15" hidden="false" customHeight="false" outlineLevel="0" collapsed="false">
      <c r="A498" s="5" t="n">
        <f aca="false">RANK(G498,$G$2:$G$1311)</f>
        <v>497</v>
      </c>
      <c r="B498" s="6" t="str">
        <f aca="false">IF(G498&gt;=Parâmetros!$B$4,"A",IF(G498&gt;=Parâmetros!$B$5,"B","C"))</f>
        <v>B</v>
      </c>
      <c r="C498" s="6" t="s">
        <v>1192</v>
      </c>
      <c r="D498" s="6" t="s">
        <v>49</v>
      </c>
      <c r="E498" s="6" t="s">
        <v>50</v>
      </c>
      <c r="F498" s="6" t="s">
        <v>289</v>
      </c>
      <c r="G498" s="7" t="n">
        <f aca="false">J498*S498</f>
        <v>1463.27318754713</v>
      </c>
      <c r="H498" s="7" t="n">
        <f aca="false">I498*Parâmetros!$B$6/100*S498</f>
        <v>84.3206829688678</v>
      </c>
      <c r="I498" s="8" t="n">
        <v>12130</v>
      </c>
      <c r="J498" s="8" t="n">
        <v>2105</v>
      </c>
      <c r="K498" s="9" t="n">
        <f aca="false">J498/I498</f>
        <v>0.173536685902721</v>
      </c>
      <c r="L498" s="10" t="n">
        <v>0.157</v>
      </c>
      <c r="M498" s="6" t="str">
        <f aca="false">IF(K498&gt;L498,"sim","não")</f>
        <v>sim</v>
      </c>
      <c r="N498" s="11" t="n">
        <v>-0.58</v>
      </c>
      <c r="O498" s="8" t="n">
        <v>7868</v>
      </c>
      <c r="P498" s="8" t="n">
        <v>1415</v>
      </c>
      <c r="Q498" s="9" t="n">
        <f aca="false">O498/(O498+P498)</f>
        <v>0.847570828395993</v>
      </c>
      <c r="R498" s="10" t="n">
        <v>0.897</v>
      </c>
      <c r="S498" s="12" t="n">
        <f aca="false">2*Q498-1</f>
        <v>0.695141656791985</v>
      </c>
      <c r="T498" s="10" t="n">
        <v>0.101</v>
      </c>
      <c r="U498" s="6" t="s">
        <v>77</v>
      </c>
      <c r="V498" s="6" t="s">
        <v>59</v>
      </c>
      <c r="W498" s="6" t="s">
        <v>54</v>
      </c>
      <c r="X498" s="6" t="s">
        <v>1193</v>
      </c>
      <c r="Y498" s="8" t="n">
        <v>11146</v>
      </c>
    </row>
    <row r="499" customFormat="false" ht="15" hidden="false" customHeight="false" outlineLevel="0" collapsed="false">
      <c r="A499" s="5" t="n">
        <f aca="false">RANK(G499,$G$2:$G$1311)</f>
        <v>498</v>
      </c>
      <c r="B499" s="6" t="str">
        <f aca="false">IF(G499&gt;=Parâmetros!$B$4,"A",IF(G499&gt;=Parâmetros!$B$5,"B","C"))</f>
        <v>B</v>
      </c>
      <c r="C499" s="6" t="s">
        <v>1194</v>
      </c>
      <c r="D499" s="6" t="s">
        <v>49</v>
      </c>
      <c r="E499" s="6" t="s">
        <v>50</v>
      </c>
      <c r="F499" s="6" t="s">
        <v>935</v>
      </c>
      <c r="G499" s="7" t="n">
        <f aca="false">J499*S499</f>
        <v>1460.95055696697</v>
      </c>
      <c r="H499" s="7" t="n">
        <f aca="false">I499*Parâmetros!$B$6/100*S499</f>
        <v>74.6626226304475</v>
      </c>
      <c r="I499" s="8" t="n">
        <v>28384</v>
      </c>
      <c r="J499" s="8" t="n">
        <v>5554</v>
      </c>
      <c r="K499" s="9" t="n">
        <f aca="false">J499/I499</f>
        <v>0.195673618940248</v>
      </c>
      <c r="L499" s="10" t="n">
        <v>0.237</v>
      </c>
      <c r="M499" s="6" t="str">
        <f aca="false">IF(K499&gt;L499,"sim","não")</f>
        <v>não</v>
      </c>
      <c r="N499" s="11" t="n">
        <v>-2.46</v>
      </c>
      <c r="O499" s="8" t="n">
        <v>12926</v>
      </c>
      <c r="P499" s="8" t="n">
        <v>7542</v>
      </c>
      <c r="Q499" s="9" t="n">
        <f aca="false">O499/(O499+P499)</f>
        <v>0.631522376392418</v>
      </c>
      <c r="R499" s="10" t="n">
        <v>0.688</v>
      </c>
      <c r="S499" s="12" t="n">
        <f aca="false">2*Q499-1</f>
        <v>0.263044752784835</v>
      </c>
      <c r="T499" s="10" t="n">
        <v>0.088</v>
      </c>
      <c r="U499" s="6" t="s">
        <v>77</v>
      </c>
      <c r="V499" s="6" t="s">
        <v>59</v>
      </c>
      <c r="W499" s="6" t="s">
        <v>54</v>
      </c>
      <c r="X499" s="6" t="s">
        <v>1195</v>
      </c>
      <c r="Y499" s="8" t="n">
        <v>36521</v>
      </c>
    </row>
    <row r="500" customFormat="false" ht="15" hidden="false" customHeight="false" outlineLevel="0" collapsed="false">
      <c r="A500" s="5" t="n">
        <f aca="false">RANK(G500,$G$2:$G$1311)</f>
        <v>499</v>
      </c>
      <c r="B500" s="6" t="str">
        <f aca="false">IF(G500&gt;=Parâmetros!$B$4,"A",IF(G500&gt;=Parâmetros!$B$5,"B","C"))</f>
        <v>B</v>
      </c>
      <c r="C500" s="6" t="s">
        <v>1196</v>
      </c>
      <c r="D500" s="6" t="s">
        <v>75</v>
      </c>
      <c r="E500" s="6" t="s">
        <v>50</v>
      </c>
      <c r="F500" s="6" t="s">
        <v>147</v>
      </c>
      <c r="G500" s="7" t="n">
        <f aca="false">J500*S500</f>
        <v>1460.58623619371</v>
      </c>
      <c r="H500" s="7" t="n">
        <f aca="false">I500*Parâmetros!$B$6/100*S500</f>
        <v>75.7045539507222</v>
      </c>
      <c r="I500" s="8" t="n">
        <v>12621</v>
      </c>
      <c r="J500" s="8" t="n">
        <v>2435</v>
      </c>
      <c r="K500" s="9" t="n">
        <f aca="false">J500/I500</f>
        <v>0.192932414230251</v>
      </c>
      <c r="L500" s="10" t="n">
        <v>0.272</v>
      </c>
      <c r="M500" s="6" t="str">
        <f aca="false">IF(K500&gt;L500,"sim","não")</f>
        <v>não</v>
      </c>
      <c r="N500" s="11" t="n">
        <v>0.12</v>
      </c>
      <c r="O500" s="8" t="n">
        <v>7532</v>
      </c>
      <c r="P500" s="8" t="n">
        <v>1884</v>
      </c>
      <c r="Q500" s="9" t="n">
        <f aca="false">O500/(O500+P500)</f>
        <v>0.799915038232795</v>
      </c>
      <c r="R500" s="10" t="n">
        <v>0.841</v>
      </c>
      <c r="S500" s="12" t="n">
        <f aca="false">2*Q500-1</f>
        <v>0.59983007646559</v>
      </c>
      <c r="T500" s="10" t="n">
        <v>0.12</v>
      </c>
      <c r="U500" s="6" t="s">
        <v>96</v>
      </c>
      <c r="V500" s="6" t="s">
        <v>72</v>
      </c>
      <c r="W500" s="6" t="s">
        <v>54</v>
      </c>
      <c r="X500" s="6" t="s">
        <v>1197</v>
      </c>
      <c r="Y500" s="8" t="n">
        <v>13854</v>
      </c>
    </row>
    <row r="501" customFormat="false" ht="15" hidden="false" customHeight="false" outlineLevel="0" collapsed="false">
      <c r="A501" s="5" t="n">
        <f aca="false">RANK(G501,$G$2:$G$1311)</f>
        <v>500</v>
      </c>
      <c r="B501" s="6" t="str">
        <f aca="false">IF(G501&gt;=Parâmetros!$B$4,"A",IF(G501&gt;=Parâmetros!$B$5,"B","C"))</f>
        <v>B</v>
      </c>
      <c r="C501" s="6" t="s">
        <v>1198</v>
      </c>
      <c r="D501" s="6" t="s">
        <v>49</v>
      </c>
      <c r="E501" s="6" t="s">
        <v>50</v>
      </c>
      <c r="F501" s="6" t="s">
        <v>218</v>
      </c>
      <c r="G501" s="7" t="n">
        <f aca="false">J501*S501</f>
        <v>1460.10070730886</v>
      </c>
      <c r="H501" s="7" t="n">
        <f aca="false">I501*Parâmetros!$B$6/100*S501</f>
        <v>80.3253637588414</v>
      </c>
      <c r="I501" s="8" t="n">
        <v>16207</v>
      </c>
      <c r="J501" s="8" t="n">
        <v>2946</v>
      </c>
      <c r="K501" s="9" t="n">
        <f aca="false">J501/I501</f>
        <v>0.18177330782995</v>
      </c>
      <c r="L501" s="10" t="n">
        <v>0.173</v>
      </c>
      <c r="M501" s="6" t="str">
        <f aca="false">IF(K501&gt;L501,"sim","não")</f>
        <v>sim</v>
      </c>
      <c r="N501" s="11" t="n">
        <v>-0.69</v>
      </c>
      <c r="O501" s="8" t="n">
        <v>8881</v>
      </c>
      <c r="P501" s="8" t="n">
        <v>2995</v>
      </c>
      <c r="Q501" s="9" t="n">
        <f aca="false">O501/(O501+P501)</f>
        <v>0.747810710676996</v>
      </c>
      <c r="R501" s="10" t="n">
        <v>0.762</v>
      </c>
      <c r="S501" s="12" t="n">
        <f aca="false">2*Q501-1</f>
        <v>0.495621421353991</v>
      </c>
      <c r="T501" s="10" t="n">
        <v>0.086</v>
      </c>
      <c r="U501" s="6" t="s">
        <v>68</v>
      </c>
      <c r="V501" s="6" t="s">
        <v>53</v>
      </c>
      <c r="W501" s="6" t="s">
        <v>54</v>
      </c>
      <c r="X501" s="6" t="s">
        <v>1199</v>
      </c>
      <c r="Y501" s="8" t="n">
        <v>17963</v>
      </c>
    </row>
    <row r="502" customFormat="false" ht="15" hidden="false" customHeight="false" outlineLevel="0" collapsed="false">
      <c r="A502" s="5" t="n">
        <f aca="false">RANK(G502,$G$2:$G$1311)</f>
        <v>501</v>
      </c>
      <c r="B502" s="6" t="str">
        <f aca="false">IF(G502&gt;=Parâmetros!$B$4,"A",IF(G502&gt;=Parâmetros!$B$5,"B","C"))</f>
        <v>B</v>
      </c>
      <c r="C502" s="6" t="s">
        <v>1200</v>
      </c>
      <c r="D502" s="6" t="s">
        <v>86</v>
      </c>
      <c r="E502" s="6" t="s">
        <v>50</v>
      </c>
      <c r="F502" s="6" t="s">
        <v>298</v>
      </c>
      <c r="G502" s="7" t="n">
        <f aca="false">J502*S502</f>
        <v>1459.01797239599</v>
      </c>
      <c r="H502" s="7" t="n">
        <f aca="false">I502*Parâmetros!$B$6/100*S502</f>
        <v>80.7000397180022</v>
      </c>
      <c r="I502" s="8" t="n">
        <v>13330</v>
      </c>
      <c r="J502" s="8" t="n">
        <v>2410</v>
      </c>
      <c r="K502" s="9" t="n">
        <f aca="false">J502/I502</f>
        <v>0.1807951987997</v>
      </c>
      <c r="L502" s="10" t="n">
        <v>0.211</v>
      </c>
      <c r="M502" s="6" t="str">
        <f aca="false">IF(K502&gt;L502,"sim","não")</f>
        <v>não</v>
      </c>
      <c r="N502" s="11" t="n">
        <v>8.57</v>
      </c>
      <c r="O502" s="8" t="n">
        <v>8084</v>
      </c>
      <c r="P502" s="8" t="n">
        <v>1987</v>
      </c>
      <c r="Q502" s="9" t="n">
        <f aca="false">O502/(O502+P502)</f>
        <v>0.802700824148545</v>
      </c>
      <c r="R502" s="10" t="n">
        <v>0.855</v>
      </c>
      <c r="S502" s="12" t="n">
        <f aca="false">2*Q502-1</f>
        <v>0.605401648297091</v>
      </c>
      <c r="T502" s="10" t="n">
        <v>0.073</v>
      </c>
      <c r="U502" s="6" t="s">
        <v>169</v>
      </c>
      <c r="V502" s="6" t="s">
        <v>59</v>
      </c>
      <c r="W502" s="6" t="s">
        <v>54</v>
      </c>
      <c r="X502" s="6" t="s">
        <v>1201</v>
      </c>
      <c r="Y502" s="8" t="n">
        <v>13949</v>
      </c>
    </row>
    <row r="503" customFormat="false" ht="15" hidden="false" customHeight="false" outlineLevel="0" collapsed="false">
      <c r="A503" s="5" t="n">
        <f aca="false">RANK(G503,$G$2:$G$1311)</f>
        <v>502</v>
      </c>
      <c r="B503" s="6" t="str">
        <f aca="false">IF(G503&gt;=Parâmetros!$B$4,"A",IF(G503&gt;=Parâmetros!$B$5,"B","C"))</f>
        <v>B</v>
      </c>
      <c r="C503" s="6" t="s">
        <v>1202</v>
      </c>
      <c r="D503" s="6" t="s">
        <v>407</v>
      </c>
      <c r="E503" s="6" t="s">
        <v>50</v>
      </c>
      <c r="F503" s="6" t="s">
        <v>616</v>
      </c>
      <c r="G503" s="7" t="n">
        <f aca="false">J503*S503</f>
        <v>1458.01022378735</v>
      </c>
      <c r="H503" s="7" t="n">
        <f aca="false">I503*Parâmetros!$B$6/100*S503</f>
        <v>73.1732682040214</v>
      </c>
      <c r="I503" s="8" t="n">
        <v>11804</v>
      </c>
      <c r="J503" s="8" t="n">
        <v>2352</v>
      </c>
      <c r="K503" s="9" t="n">
        <f aca="false">J503/I503</f>
        <v>0.199254490003389</v>
      </c>
      <c r="L503" s="10" t="n">
        <v>0.19</v>
      </c>
      <c r="M503" s="6" t="str">
        <f aca="false">IF(K503&gt;L503,"sim","não")</f>
        <v>sim</v>
      </c>
      <c r="N503" s="11" t="n">
        <v>2.27</v>
      </c>
      <c r="O503" s="8" t="n">
        <v>7130</v>
      </c>
      <c r="P503" s="8" t="n">
        <v>1673</v>
      </c>
      <c r="Q503" s="9" t="n">
        <f aca="false">O503/(O503+P503)</f>
        <v>0.809951153016017</v>
      </c>
      <c r="R503" s="10" t="n">
        <v>0.85</v>
      </c>
      <c r="S503" s="12" t="n">
        <f aca="false">2*Q503-1</f>
        <v>0.619902306032035</v>
      </c>
      <c r="T503" s="10" t="n">
        <v>0.14</v>
      </c>
      <c r="U503" s="6" t="s">
        <v>71</v>
      </c>
      <c r="V503" s="6" t="s">
        <v>72</v>
      </c>
      <c r="W503" s="6" t="s">
        <v>211</v>
      </c>
      <c r="X503" s="6" t="s">
        <v>1203</v>
      </c>
      <c r="Y503" s="8" t="n">
        <v>13640</v>
      </c>
    </row>
    <row r="504" customFormat="false" ht="15" hidden="false" customHeight="false" outlineLevel="0" collapsed="false">
      <c r="A504" s="5" t="n">
        <f aca="false">RANK(G504,$G$2:$G$1311)</f>
        <v>503</v>
      </c>
      <c r="B504" s="6" t="str">
        <f aca="false">IF(G504&gt;=Parâmetros!$B$4,"A",IF(G504&gt;=Parâmetros!$B$5,"B","C"))</f>
        <v>B</v>
      </c>
      <c r="C504" s="6" t="s">
        <v>1204</v>
      </c>
      <c r="D504" s="6" t="s">
        <v>86</v>
      </c>
      <c r="E504" s="6" t="s">
        <v>50</v>
      </c>
      <c r="F504" s="6" t="s">
        <v>195</v>
      </c>
      <c r="G504" s="7" t="n">
        <f aca="false">J504*S504</f>
        <v>1457.39975196362</v>
      </c>
      <c r="H504" s="7" t="n">
        <f aca="false">I504*Parâmetros!$B$6/100*S504</f>
        <v>82.1104133939644</v>
      </c>
      <c r="I504" s="8" t="n">
        <v>16057</v>
      </c>
      <c r="J504" s="8" t="n">
        <v>2850</v>
      </c>
      <c r="K504" s="9" t="n">
        <f aca="false">J504/I504</f>
        <v>0.177492682319238</v>
      </c>
      <c r="L504" s="10" t="n">
        <v>0.161</v>
      </c>
      <c r="M504" s="6" t="str">
        <f aca="false">IF(K504&gt;L504,"sim","não")</f>
        <v>sim</v>
      </c>
      <c r="N504" s="11" t="n">
        <v>1.98</v>
      </c>
      <c r="O504" s="8" t="n">
        <v>9140</v>
      </c>
      <c r="P504" s="8" t="n">
        <v>2955</v>
      </c>
      <c r="Q504" s="9" t="n">
        <f aca="false">O504/(O504+P504)</f>
        <v>0.755684167011162</v>
      </c>
      <c r="R504" s="10" t="n">
        <v>0.808</v>
      </c>
      <c r="S504" s="12" t="n">
        <f aca="false">2*Q504-1</f>
        <v>0.511368334022323</v>
      </c>
      <c r="T504" s="10" t="n">
        <v>0.069</v>
      </c>
      <c r="U504" s="6" t="s">
        <v>196</v>
      </c>
      <c r="V504" s="6" t="s">
        <v>72</v>
      </c>
      <c r="W504" s="6" t="s">
        <v>54</v>
      </c>
      <c r="X504" s="6" t="s">
        <v>1205</v>
      </c>
      <c r="Y504" s="8" t="n">
        <v>16966</v>
      </c>
    </row>
    <row r="505" customFormat="false" ht="15" hidden="false" customHeight="false" outlineLevel="0" collapsed="false">
      <c r="A505" s="5" t="n">
        <f aca="false">RANK(G505,$G$2:$G$1311)</f>
        <v>504</v>
      </c>
      <c r="B505" s="6" t="str">
        <f aca="false">IF(G505&gt;=Parâmetros!$B$4,"A",IF(G505&gt;=Parâmetros!$B$5,"B","C"))</f>
        <v>B</v>
      </c>
      <c r="C505" s="6" t="s">
        <v>1206</v>
      </c>
      <c r="D505" s="6" t="s">
        <v>66</v>
      </c>
      <c r="E505" s="6" t="s">
        <v>50</v>
      </c>
      <c r="F505" s="6" t="s">
        <v>105</v>
      </c>
      <c r="G505" s="7" t="n">
        <f aca="false">J505*S505</f>
        <v>1456.03786816269</v>
      </c>
      <c r="H505" s="7" t="n">
        <f aca="false">I505*Parâmetros!$B$6/100*S505</f>
        <v>88.535904628331</v>
      </c>
      <c r="I505" s="8" t="n">
        <v>12070</v>
      </c>
      <c r="J505" s="8" t="n">
        <v>1985</v>
      </c>
      <c r="K505" s="9" t="n">
        <f aca="false">J505/I505</f>
        <v>0.164457332228666</v>
      </c>
      <c r="L505" s="10" t="n">
        <v>0.218</v>
      </c>
      <c r="M505" s="6" t="str">
        <f aca="false">IF(K505&gt;L505,"sim","não")</f>
        <v>não</v>
      </c>
      <c r="N505" s="11" t="n">
        <v>-0.83</v>
      </c>
      <c r="O505" s="8" t="n">
        <v>8034</v>
      </c>
      <c r="P505" s="8" t="n">
        <v>1235</v>
      </c>
      <c r="Q505" s="9" t="n">
        <f aca="false">O505/(O505+P505)</f>
        <v>0.866760168302945</v>
      </c>
      <c r="R505" s="10" t="n">
        <v>0.88</v>
      </c>
      <c r="S505" s="12" t="n">
        <f aca="false">2*Q505-1</f>
        <v>0.733520336605891</v>
      </c>
      <c r="T505" s="10" t="n">
        <v>0.113</v>
      </c>
      <c r="U505" s="6" t="s">
        <v>102</v>
      </c>
      <c r="V505" s="6" t="s">
        <v>72</v>
      </c>
      <c r="W505" s="6" t="s">
        <v>54</v>
      </c>
      <c r="X505" s="6" t="s">
        <v>1207</v>
      </c>
      <c r="Y505" s="8" t="n">
        <v>13542</v>
      </c>
    </row>
    <row r="506" customFormat="false" ht="15" hidden="false" customHeight="false" outlineLevel="0" collapsed="false">
      <c r="A506" s="5" t="n">
        <f aca="false">RANK(G506,$G$2:$G$1311)</f>
        <v>505</v>
      </c>
      <c r="B506" s="6" t="str">
        <f aca="false">IF(G506&gt;=Parâmetros!$B$4,"A",IF(G506&gt;=Parâmetros!$B$5,"B","C"))</f>
        <v>B</v>
      </c>
      <c r="C506" s="6" t="s">
        <v>1208</v>
      </c>
      <c r="D506" s="6" t="s">
        <v>49</v>
      </c>
      <c r="E506" s="6" t="s">
        <v>50</v>
      </c>
      <c r="F506" s="6" t="s">
        <v>429</v>
      </c>
      <c r="G506" s="7" t="n">
        <f aca="false">J506*S506</f>
        <v>1454.77711975935</v>
      </c>
      <c r="H506" s="7" t="n">
        <f aca="false">I506*Parâmetros!$B$6/100*S506</f>
        <v>72.76430250047</v>
      </c>
      <c r="I506" s="8" t="n">
        <v>28595</v>
      </c>
      <c r="J506" s="8" t="n">
        <v>5717</v>
      </c>
      <c r="K506" s="9" t="n">
        <f aca="false">J506/I506</f>
        <v>0.199930057702396</v>
      </c>
      <c r="L506" s="10" t="n">
        <v>0.181</v>
      </c>
      <c r="M506" s="6" t="str">
        <f aca="false">IF(K506&gt;L506,"sim","não")</f>
        <v>sim</v>
      </c>
      <c r="N506" s="11" t="n">
        <v>-0.88</v>
      </c>
      <c r="O506" s="8" t="n">
        <v>13345</v>
      </c>
      <c r="P506" s="8" t="n">
        <v>7931</v>
      </c>
      <c r="Q506" s="9" t="n">
        <f aca="false">O506/(O506+P506)</f>
        <v>0.62723256251175</v>
      </c>
      <c r="R506" s="10" t="n">
        <v>0.697</v>
      </c>
      <c r="S506" s="12" t="n">
        <f aca="false">2*Q506-1</f>
        <v>0.254465125023501</v>
      </c>
      <c r="T506" s="10" t="n">
        <v>0.074</v>
      </c>
      <c r="U506" s="6" t="s">
        <v>52</v>
      </c>
      <c r="V506" s="6" t="s">
        <v>53</v>
      </c>
      <c r="W506" s="6" t="s">
        <v>54</v>
      </c>
      <c r="X506" s="6" t="s">
        <v>1209</v>
      </c>
      <c r="Y506" s="8" t="n">
        <v>32828</v>
      </c>
    </row>
    <row r="507" customFormat="false" ht="15" hidden="false" customHeight="false" outlineLevel="0" collapsed="false">
      <c r="A507" s="5" t="n">
        <f aca="false">RANK(G507,$G$2:$G$1311)</f>
        <v>506</v>
      </c>
      <c r="B507" s="6" t="str">
        <f aca="false">IF(G507&gt;=Parâmetros!$B$4,"A",IF(G507&gt;=Parâmetros!$B$5,"B","C"))</f>
        <v>B</v>
      </c>
      <c r="C507" s="6" t="s">
        <v>1210</v>
      </c>
      <c r="D507" s="6" t="s">
        <v>407</v>
      </c>
      <c r="E507" s="6" t="s">
        <v>50</v>
      </c>
      <c r="F507" s="6" t="s">
        <v>408</v>
      </c>
      <c r="G507" s="7" t="n">
        <f aca="false">J507*S507</f>
        <v>1450.92524974165</v>
      </c>
      <c r="H507" s="7" t="n">
        <f aca="false">I507*Parâmetros!$B$6/100*S507</f>
        <v>70.4551544379378</v>
      </c>
      <c r="I507" s="8" t="n">
        <v>12062</v>
      </c>
      <c r="J507" s="8" t="n">
        <v>2484</v>
      </c>
      <c r="K507" s="9" t="n">
        <f aca="false">J507/I507</f>
        <v>0.20593599734704</v>
      </c>
      <c r="L507" s="10" t="n">
        <v>0.191</v>
      </c>
      <c r="M507" s="6" t="str">
        <f aca="false">IF(K507&gt;L507,"sim","não")</f>
        <v>sim</v>
      </c>
      <c r="N507" s="11" t="n">
        <v>0.08</v>
      </c>
      <c r="O507" s="8" t="n">
        <v>6898</v>
      </c>
      <c r="P507" s="8" t="n">
        <v>1811</v>
      </c>
      <c r="Q507" s="9" t="n">
        <f aca="false">O507/(O507+P507)</f>
        <v>0.7920541968079</v>
      </c>
      <c r="R507" s="10" t="n">
        <v>0.807</v>
      </c>
      <c r="S507" s="12" t="n">
        <f aca="false">2*Q507-1</f>
        <v>0.5841083936158</v>
      </c>
      <c r="T507" s="10" t="n">
        <v>0.094</v>
      </c>
      <c r="U507" s="6" t="s">
        <v>52</v>
      </c>
      <c r="V507" s="6" t="s">
        <v>53</v>
      </c>
      <c r="W507" s="6" t="s">
        <v>211</v>
      </c>
      <c r="X507" s="6" t="s">
        <v>1211</v>
      </c>
      <c r="Y507" s="8" t="n">
        <v>12484</v>
      </c>
    </row>
    <row r="508" customFormat="false" ht="15" hidden="false" customHeight="false" outlineLevel="0" collapsed="false">
      <c r="A508" s="5" t="n">
        <f aca="false">RANK(G508,$G$2:$G$1311)</f>
        <v>507</v>
      </c>
      <c r="B508" s="6" t="str">
        <f aca="false">IF(G508&gt;=Parâmetros!$B$4,"A",IF(G508&gt;=Parâmetros!$B$5,"B","C"))</f>
        <v>B</v>
      </c>
      <c r="C508" s="6" t="s">
        <v>1212</v>
      </c>
      <c r="D508" s="6" t="s">
        <v>123</v>
      </c>
      <c r="E508" s="6" t="s">
        <v>50</v>
      </c>
      <c r="F508" s="6" t="s">
        <v>1212</v>
      </c>
      <c r="G508" s="7" t="n">
        <f aca="false">J508*S508</f>
        <v>1449.08306402306</v>
      </c>
      <c r="H508" s="7" t="n">
        <f aca="false">I508*Parâmetros!$B$6/100*S508</f>
        <v>85.6106009258451</v>
      </c>
      <c r="I508" s="8" t="n">
        <v>15077</v>
      </c>
      <c r="J508" s="8" t="n">
        <v>2552</v>
      </c>
      <c r="K508" s="9" t="n">
        <f aca="false">J508/I508</f>
        <v>0.169264442528354</v>
      </c>
      <c r="L508" s="10" t="n">
        <v>0.179</v>
      </c>
      <c r="M508" s="6" t="str">
        <f aca="false">IF(K508&gt;L508,"sim","não")</f>
        <v>não</v>
      </c>
      <c r="N508" s="11" t="n">
        <v>1.93</v>
      </c>
      <c r="O508" s="8" t="n">
        <v>8975</v>
      </c>
      <c r="P508" s="8" t="n">
        <v>2474</v>
      </c>
      <c r="Q508" s="9" t="n">
        <f aca="false">O508/(O508+P508)</f>
        <v>0.783911258625208</v>
      </c>
      <c r="R508" s="10" t="n">
        <v>0.808</v>
      </c>
      <c r="S508" s="12" t="n">
        <f aca="false">2*Q508-1</f>
        <v>0.567822517250415</v>
      </c>
      <c r="T508" s="10" t="n">
        <v>0.099</v>
      </c>
      <c r="U508" s="6" t="s">
        <v>96</v>
      </c>
      <c r="V508" s="6" t="s">
        <v>72</v>
      </c>
      <c r="W508" s="6" t="s">
        <v>54</v>
      </c>
      <c r="X508" s="6" t="s">
        <v>1213</v>
      </c>
      <c r="Y508" s="8" t="n">
        <v>21421</v>
      </c>
    </row>
    <row r="509" customFormat="false" ht="15" hidden="false" customHeight="false" outlineLevel="0" collapsed="false">
      <c r="A509" s="5" t="n">
        <f aca="false">RANK(G509,$G$2:$G$1311)</f>
        <v>508</v>
      </c>
      <c r="B509" s="6" t="str">
        <f aca="false">IF(G509&gt;=Parâmetros!$B$4,"A",IF(G509&gt;=Parâmetros!$B$5,"B","C"))</f>
        <v>B</v>
      </c>
      <c r="C509" s="6" t="s">
        <v>956</v>
      </c>
      <c r="D509" s="6" t="s">
        <v>66</v>
      </c>
      <c r="E509" s="6" t="s">
        <v>50</v>
      </c>
      <c r="F509" s="6" t="s">
        <v>111</v>
      </c>
      <c r="G509" s="7" t="n">
        <f aca="false">J509*S509</f>
        <v>1447.69424350484</v>
      </c>
      <c r="H509" s="7" t="n">
        <f aca="false">I509*Parâmetros!$B$6/100*S509</f>
        <v>85.6869465104432</v>
      </c>
      <c r="I509" s="8" t="n">
        <v>12838</v>
      </c>
      <c r="J509" s="8" t="n">
        <v>2169</v>
      </c>
      <c r="K509" s="9" t="n">
        <f aca="false">J509/I509</f>
        <v>0.168951550085683</v>
      </c>
      <c r="L509" s="10" t="n">
        <v>0.183</v>
      </c>
      <c r="M509" s="6" t="str">
        <f aca="false">IF(K509&gt;L509,"sim","não")</f>
        <v>não</v>
      </c>
      <c r="N509" s="11" t="n">
        <v>-0.78</v>
      </c>
      <c r="O509" s="8" t="n">
        <v>8183</v>
      </c>
      <c r="P509" s="8" t="n">
        <v>1632</v>
      </c>
      <c r="Q509" s="9" t="n">
        <f aca="false">O509/(O509+P509)</f>
        <v>0.833723892002038</v>
      </c>
      <c r="R509" s="10" t="n">
        <v>0.88</v>
      </c>
      <c r="S509" s="12" t="n">
        <f aca="false">2*Q509-1</f>
        <v>0.667447784004075</v>
      </c>
      <c r="T509" s="10" t="n">
        <v>0.114</v>
      </c>
      <c r="U509" s="6" t="s">
        <v>144</v>
      </c>
      <c r="V509" s="6" t="s">
        <v>72</v>
      </c>
      <c r="W509" s="6" t="s">
        <v>54</v>
      </c>
      <c r="X509" s="6" t="s">
        <v>1214</v>
      </c>
      <c r="Y509" s="8" t="n">
        <v>13841</v>
      </c>
    </row>
    <row r="510" customFormat="false" ht="15" hidden="false" customHeight="false" outlineLevel="0" collapsed="false">
      <c r="A510" s="5" t="n">
        <f aca="false">RANK(G510,$G$2:$G$1311)</f>
        <v>509</v>
      </c>
      <c r="B510" s="6" t="str">
        <f aca="false">IF(G510&gt;=Parâmetros!$B$4,"A",IF(G510&gt;=Parâmetros!$B$5,"B","C"))</f>
        <v>B</v>
      </c>
      <c r="C510" s="6" t="s">
        <v>1215</v>
      </c>
      <c r="D510" s="6" t="s">
        <v>86</v>
      </c>
      <c r="E510" s="6" t="s">
        <v>50</v>
      </c>
      <c r="F510" s="6" t="s">
        <v>195</v>
      </c>
      <c r="G510" s="7" t="n">
        <f aca="false">J510*S510</f>
        <v>1447.20912200684</v>
      </c>
      <c r="H510" s="7" t="n">
        <f aca="false">I510*Parâmetros!$B$6/100*S510</f>
        <v>88.7292200684151</v>
      </c>
      <c r="I510" s="8" t="n">
        <v>16701</v>
      </c>
      <c r="J510" s="8" t="n">
        <v>2724</v>
      </c>
      <c r="K510" s="9" t="n">
        <f aca="false">J510/I510</f>
        <v>0.163104005748159</v>
      </c>
      <c r="L510" s="10" t="n">
        <v>0.234</v>
      </c>
      <c r="M510" s="6" t="str">
        <f aca="false">IF(K510&gt;L510,"sim","não")</f>
        <v>não</v>
      </c>
      <c r="N510" s="11" t="n">
        <v>4.67</v>
      </c>
      <c r="O510" s="8" t="n">
        <v>10072</v>
      </c>
      <c r="P510" s="8" t="n">
        <v>3083</v>
      </c>
      <c r="Q510" s="9" t="n">
        <f aca="false">O510/(O510+P510)</f>
        <v>0.765640440896997</v>
      </c>
      <c r="R510" s="10" t="n">
        <v>0.792</v>
      </c>
      <c r="S510" s="12" t="n">
        <f aca="false">2*Q510-1</f>
        <v>0.531280881793995</v>
      </c>
      <c r="T510" s="10" t="n">
        <v>0.076</v>
      </c>
      <c r="U510" s="6" t="s">
        <v>301</v>
      </c>
      <c r="V510" s="6" t="s">
        <v>53</v>
      </c>
      <c r="W510" s="6" t="s">
        <v>54</v>
      </c>
      <c r="X510" s="6" t="s">
        <v>1216</v>
      </c>
      <c r="Y510" s="8" t="n">
        <v>18554</v>
      </c>
    </row>
    <row r="511" customFormat="false" ht="15" hidden="false" customHeight="false" outlineLevel="0" collapsed="false">
      <c r="A511" s="5" t="n">
        <f aca="false">RANK(G511,$G$2:$G$1311)</f>
        <v>510</v>
      </c>
      <c r="B511" s="6" t="str">
        <f aca="false">IF(G511&gt;=Parâmetros!$B$4,"A",IF(G511&gt;=Parâmetros!$B$5,"B","C"))</f>
        <v>B</v>
      </c>
      <c r="C511" s="6" t="s">
        <v>1217</v>
      </c>
      <c r="D511" s="6" t="s">
        <v>75</v>
      </c>
      <c r="E511" s="6" t="s">
        <v>50</v>
      </c>
      <c r="F511" s="6" t="s">
        <v>1218</v>
      </c>
      <c r="G511" s="7" t="n">
        <f aca="false">J511*S511</f>
        <v>1446.71162149747</v>
      </c>
      <c r="H511" s="7" t="n">
        <f aca="false">I511*Parâmetros!$B$6/100*S511</f>
        <v>94.7275057418466</v>
      </c>
      <c r="I511" s="8" t="n">
        <v>28915</v>
      </c>
      <c r="J511" s="8" t="n">
        <v>4416</v>
      </c>
      <c r="K511" s="9" t="n">
        <f aca="false">J511/I511</f>
        <v>0.15272349991354</v>
      </c>
      <c r="L511" s="10" t="n">
        <v>0.163</v>
      </c>
      <c r="M511" s="6" t="str">
        <f aca="false">IF(K511&gt;L511,"sim","não")</f>
        <v>não</v>
      </c>
      <c r="N511" s="11" t="n">
        <v>-0.45</v>
      </c>
      <c r="O511" s="8" t="n">
        <v>14451</v>
      </c>
      <c r="P511" s="8" t="n">
        <v>7319</v>
      </c>
      <c r="Q511" s="9" t="n">
        <f aca="false">O511/(O511+P511)</f>
        <v>0.663803399173174</v>
      </c>
      <c r="R511" s="10" t="n">
        <v>0.686</v>
      </c>
      <c r="S511" s="12" t="n">
        <f aca="false">2*Q511-1</f>
        <v>0.327606798346348</v>
      </c>
      <c r="T511" s="10" t="n">
        <v>0.111</v>
      </c>
      <c r="U511" s="6" t="s">
        <v>77</v>
      </c>
      <c r="V511" s="6" t="s">
        <v>59</v>
      </c>
      <c r="W511" s="6" t="s">
        <v>54</v>
      </c>
      <c r="X511" s="6" t="s">
        <v>1219</v>
      </c>
      <c r="Y511" s="8" t="n">
        <v>31701</v>
      </c>
    </row>
    <row r="512" customFormat="false" ht="15" hidden="false" customHeight="false" outlineLevel="0" collapsed="false">
      <c r="A512" s="5" t="n">
        <f aca="false">RANK(G512,$G$2:$G$1311)</f>
        <v>511</v>
      </c>
      <c r="B512" s="6" t="str">
        <f aca="false">IF(G512&gt;=Parâmetros!$B$4,"A",IF(G512&gt;=Parâmetros!$B$5,"B","C"))</f>
        <v>B</v>
      </c>
      <c r="C512" s="6" t="s">
        <v>1220</v>
      </c>
      <c r="D512" s="6" t="s">
        <v>86</v>
      </c>
      <c r="E512" s="6" t="s">
        <v>50</v>
      </c>
      <c r="F512" s="6" t="s">
        <v>163</v>
      </c>
      <c r="G512" s="7" t="n">
        <f aca="false">J512*S512</f>
        <v>1445.5234121465</v>
      </c>
      <c r="H512" s="7" t="n">
        <f aca="false">I512*Parâmetros!$B$6/100*S512</f>
        <v>66.0685025498377</v>
      </c>
      <c r="I512" s="8" t="n">
        <v>12016</v>
      </c>
      <c r="J512" s="8" t="n">
        <v>2629</v>
      </c>
      <c r="K512" s="9" t="n">
        <f aca="false">J512/I512</f>
        <v>0.218791611185087</v>
      </c>
      <c r="L512" s="10" t="n">
        <v>0.215</v>
      </c>
      <c r="M512" s="6" t="str">
        <f aca="false">IF(K512&gt;L512,"sim","não")</f>
        <v>sim</v>
      </c>
      <c r="N512" s="11" t="n">
        <v>2.38</v>
      </c>
      <c r="O512" s="8" t="n">
        <v>6686</v>
      </c>
      <c r="P512" s="8" t="n">
        <v>1942</v>
      </c>
      <c r="Q512" s="9" t="n">
        <f aca="false">O512/(O512+P512)</f>
        <v>0.774918868799258</v>
      </c>
      <c r="R512" s="10" t="n">
        <v>0.8</v>
      </c>
      <c r="S512" s="12" t="n">
        <f aca="false">2*Q512-1</f>
        <v>0.549837737598516</v>
      </c>
      <c r="T512" s="10" t="n">
        <v>0.107</v>
      </c>
      <c r="U512" s="6" t="s">
        <v>96</v>
      </c>
      <c r="V512" s="6" t="s">
        <v>72</v>
      </c>
      <c r="W512" s="6" t="s">
        <v>54</v>
      </c>
      <c r="X512" s="6" t="s">
        <v>1221</v>
      </c>
      <c r="Y512" s="8" t="n">
        <v>13978</v>
      </c>
    </row>
    <row r="513" customFormat="false" ht="15" hidden="false" customHeight="false" outlineLevel="0" collapsed="false">
      <c r="A513" s="5" t="n">
        <f aca="false">RANK(G513,$G$2:$G$1311)</f>
        <v>512</v>
      </c>
      <c r="B513" s="6" t="str">
        <f aca="false">IF(G513&gt;=Parâmetros!$B$4,"A",IF(G513&gt;=Parâmetros!$B$5,"B","C"))</f>
        <v>B</v>
      </c>
      <c r="C513" s="6" t="s">
        <v>1222</v>
      </c>
      <c r="D513" s="6" t="s">
        <v>75</v>
      </c>
      <c r="E513" s="6" t="s">
        <v>50</v>
      </c>
      <c r="F513" s="6" t="s">
        <v>361</v>
      </c>
      <c r="G513" s="7" t="n">
        <f aca="false">J513*S513</f>
        <v>1444.53530751708</v>
      </c>
      <c r="H513" s="7" t="n">
        <f aca="false">I513*Parâmetros!$B$6/100*S513</f>
        <v>72.5763671981777</v>
      </c>
      <c r="I513" s="8" t="n">
        <v>14947</v>
      </c>
      <c r="J513" s="8" t="n">
        <v>2975</v>
      </c>
      <c r="K513" s="9" t="n">
        <f aca="false">J513/I513</f>
        <v>0.199036595972436</v>
      </c>
      <c r="L513" s="10" t="n">
        <v>0.277</v>
      </c>
      <c r="M513" s="6" t="str">
        <f aca="false">IF(K513&gt;L513,"sim","não")</f>
        <v>não</v>
      </c>
      <c r="N513" s="11" t="n">
        <v>0.28</v>
      </c>
      <c r="O513" s="8" t="n">
        <v>8152</v>
      </c>
      <c r="P513" s="8" t="n">
        <v>2823</v>
      </c>
      <c r="Q513" s="9" t="n">
        <f aca="false">O513/(O513+P513)</f>
        <v>0.742779043280182</v>
      </c>
      <c r="R513" s="10" t="n">
        <v>0.827</v>
      </c>
      <c r="S513" s="12" t="n">
        <f aca="false">2*Q513-1</f>
        <v>0.485558086560364</v>
      </c>
      <c r="T513" s="10" t="n">
        <v>0.13</v>
      </c>
      <c r="U513" s="6" t="s">
        <v>77</v>
      </c>
      <c r="V513" s="6" t="s">
        <v>59</v>
      </c>
      <c r="W513" s="6" t="s">
        <v>54</v>
      </c>
      <c r="X513" s="6" t="s">
        <v>1223</v>
      </c>
      <c r="Y513" s="8" t="n">
        <v>17149</v>
      </c>
    </row>
    <row r="514" customFormat="false" ht="15" hidden="false" customHeight="false" outlineLevel="0" collapsed="false">
      <c r="A514" s="5" t="n">
        <f aca="false">RANK(G514,$G$2:$G$1311)</f>
        <v>513</v>
      </c>
      <c r="B514" s="6" t="str">
        <f aca="false">IF(G514&gt;=Parâmetros!$B$4,"A",IF(G514&gt;=Parâmetros!$B$5,"B","C"))</f>
        <v>B</v>
      </c>
      <c r="C514" s="6" t="s">
        <v>1224</v>
      </c>
      <c r="D514" s="6" t="s">
        <v>75</v>
      </c>
      <c r="E514" s="6" t="s">
        <v>50</v>
      </c>
      <c r="F514" s="6" t="s">
        <v>275</v>
      </c>
      <c r="G514" s="7" t="n">
        <f aca="false">J514*S514</f>
        <v>1444.52247523914</v>
      </c>
      <c r="H514" s="7" t="n">
        <f aca="false">I514*Parâmetros!$B$6/100*S514</f>
        <v>86.0620790654364</v>
      </c>
      <c r="I514" s="8" t="n">
        <v>15538</v>
      </c>
      <c r="J514" s="8" t="n">
        <v>2608</v>
      </c>
      <c r="K514" s="9" t="n">
        <f aca="false">J514/I514</f>
        <v>0.16784656970009</v>
      </c>
      <c r="L514" s="10" t="n">
        <v>0.214</v>
      </c>
      <c r="M514" s="6" t="str">
        <f aca="false">IF(K514&gt;L514,"sim","não")</f>
        <v>não</v>
      </c>
      <c r="N514" s="11" t="n">
        <v>0.48</v>
      </c>
      <c r="O514" s="8" t="n">
        <v>9178</v>
      </c>
      <c r="P514" s="8" t="n">
        <v>2635</v>
      </c>
      <c r="Q514" s="9" t="n">
        <f aca="false">O514/(O514+P514)</f>
        <v>0.776940658596462</v>
      </c>
      <c r="R514" s="10" t="n">
        <v>0.837</v>
      </c>
      <c r="S514" s="12" t="n">
        <f aca="false">2*Q514-1</f>
        <v>0.553881317192923</v>
      </c>
      <c r="T514" s="10" t="n">
        <v>0.124</v>
      </c>
      <c r="U514" s="6" t="s">
        <v>63</v>
      </c>
      <c r="V514" s="6" t="s">
        <v>59</v>
      </c>
      <c r="W514" s="6" t="s">
        <v>54</v>
      </c>
      <c r="X514" s="6" t="s">
        <v>1225</v>
      </c>
      <c r="Y514" s="8" t="n">
        <v>17232</v>
      </c>
    </row>
    <row r="515" customFormat="false" ht="15" hidden="false" customHeight="false" outlineLevel="0" collapsed="false">
      <c r="A515" s="5" t="n">
        <f aca="false">RANK(G515,$G$2:$G$1311)</f>
        <v>514</v>
      </c>
      <c r="B515" s="6" t="str">
        <f aca="false">IF(G515&gt;=Parâmetros!$B$4,"A",IF(G515&gt;=Parâmetros!$B$5,"B","C"))</f>
        <v>B</v>
      </c>
      <c r="C515" s="6" t="s">
        <v>1226</v>
      </c>
      <c r="D515" s="6" t="s">
        <v>49</v>
      </c>
      <c r="E515" s="6" t="s">
        <v>50</v>
      </c>
      <c r="F515" s="6" t="s">
        <v>255</v>
      </c>
      <c r="G515" s="7" t="n">
        <f aca="false">J515*S515</f>
        <v>1442.81360975142</v>
      </c>
      <c r="H515" s="7" t="n">
        <f aca="false">I515*Parâmetros!$B$6/100*S515</f>
        <v>75.3767444092523</v>
      </c>
      <c r="I515" s="8" t="n">
        <v>13766</v>
      </c>
      <c r="J515" s="8" t="n">
        <v>2635</v>
      </c>
      <c r="K515" s="9" t="n">
        <f aca="false">J515/I515</f>
        <v>0.191413627778585</v>
      </c>
      <c r="L515" s="10" t="n">
        <v>0.239</v>
      </c>
      <c r="M515" s="6" t="str">
        <f aca="false">IF(K515&gt;L515,"sim","não")</f>
        <v>não</v>
      </c>
      <c r="N515" s="11" t="n">
        <v>-1.08</v>
      </c>
      <c r="O515" s="8" t="n">
        <v>8062</v>
      </c>
      <c r="P515" s="8" t="n">
        <v>2357</v>
      </c>
      <c r="Q515" s="9" t="n">
        <f aca="false">O515/(O515+P515)</f>
        <v>0.773778673577119</v>
      </c>
      <c r="R515" s="10" t="n">
        <v>0.806</v>
      </c>
      <c r="S515" s="12" t="n">
        <f aca="false">2*Q515-1</f>
        <v>0.547557347154237</v>
      </c>
      <c r="T515" s="10" t="n">
        <v>0.121</v>
      </c>
      <c r="U515" s="6" t="s">
        <v>71</v>
      </c>
      <c r="V515" s="6" t="s">
        <v>72</v>
      </c>
      <c r="W515" s="6" t="s">
        <v>54</v>
      </c>
      <c r="X515" s="6" t="s">
        <v>1227</v>
      </c>
      <c r="Y515" s="8" t="n">
        <v>15355</v>
      </c>
    </row>
    <row r="516" customFormat="false" ht="15" hidden="false" customHeight="false" outlineLevel="0" collapsed="false">
      <c r="A516" s="5" t="n">
        <f aca="false">RANK(G516,$G$2:$G$1311)</f>
        <v>515</v>
      </c>
      <c r="B516" s="6" t="str">
        <f aca="false">IF(G516&gt;=Parâmetros!$B$4,"A",IF(G516&gt;=Parâmetros!$B$5,"B","C"))</f>
        <v>B</v>
      </c>
      <c r="C516" s="6" t="s">
        <v>1228</v>
      </c>
      <c r="D516" s="6" t="s">
        <v>86</v>
      </c>
      <c r="E516" s="6" t="s">
        <v>50</v>
      </c>
      <c r="F516" s="6" t="s">
        <v>388</v>
      </c>
      <c r="G516" s="7" t="n">
        <f aca="false">J516*S516</f>
        <v>1440.34512</v>
      </c>
      <c r="H516" s="7" t="n">
        <f aca="false">I516*Parâmetros!$B$6/100*S516</f>
        <v>80.2407984</v>
      </c>
      <c r="I516" s="8" t="n">
        <v>16373</v>
      </c>
      <c r="J516" s="8" t="n">
        <v>2939</v>
      </c>
      <c r="K516" s="9" t="n">
        <f aca="false">J516/I516</f>
        <v>0.179502840041532</v>
      </c>
      <c r="L516" s="10" t="n">
        <v>0.192</v>
      </c>
      <c r="M516" s="6" t="str">
        <f aca="false">IF(K516&gt;L516,"sim","não")</f>
        <v>não</v>
      </c>
      <c r="N516" s="11" t="n">
        <v>0.59</v>
      </c>
      <c r="O516" s="8" t="n">
        <v>9313</v>
      </c>
      <c r="P516" s="8" t="n">
        <v>3187</v>
      </c>
      <c r="Q516" s="9" t="n">
        <f aca="false">O516/(O516+P516)</f>
        <v>0.74504</v>
      </c>
      <c r="R516" s="10" t="n">
        <v>0.828</v>
      </c>
      <c r="S516" s="12" t="n">
        <f aca="false">2*Q516-1</f>
        <v>0.49008</v>
      </c>
      <c r="T516" s="10" t="n">
        <v>0.102</v>
      </c>
      <c r="U516" s="6" t="s">
        <v>83</v>
      </c>
      <c r="V516" s="6" t="s">
        <v>53</v>
      </c>
      <c r="W516" s="6" t="s">
        <v>54</v>
      </c>
      <c r="X516" s="6" t="s">
        <v>1229</v>
      </c>
      <c r="Y516" s="8" t="n">
        <v>21030</v>
      </c>
    </row>
    <row r="517" customFormat="false" ht="15" hidden="false" customHeight="false" outlineLevel="0" collapsed="false">
      <c r="A517" s="5" t="n">
        <f aca="false">RANK(G517,$G$2:$G$1311)</f>
        <v>516</v>
      </c>
      <c r="B517" s="6" t="str">
        <f aca="false">IF(G517&gt;=Parâmetros!$B$4,"A",IF(G517&gt;=Parâmetros!$B$5,"B","C"))</f>
        <v>B</v>
      </c>
      <c r="C517" s="6" t="s">
        <v>1230</v>
      </c>
      <c r="D517" s="6" t="s">
        <v>49</v>
      </c>
      <c r="E517" s="6" t="s">
        <v>50</v>
      </c>
      <c r="F517" s="6" t="s">
        <v>429</v>
      </c>
      <c r="G517" s="7" t="n">
        <f aca="false">J517*S517</f>
        <v>1439.11409395973</v>
      </c>
      <c r="H517" s="7" t="n">
        <f aca="false">I517*Parâmetros!$B$6/100*S517</f>
        <v>72.4971399070728</v>
      </c>
      <c r="I517" s="8" t="n">
        <v>21022</v>
      </c>
      <c r="J517" s="8" t="n">
        <v>4173</v>
      </c>
      <c r="K517" s="9" t="n">
        <f aca="false">J517/I517</f>
        <v>0.198506326705356</v>
      </c>
      <c r="L517" s="10" t="n">
        <v>0.238</v>
      </c>
      <c r="M517" s="6" t="str">
        <f aca="false">IF(K517&gt;L517,"sim","não")</f>
        <v>não</v>
      </c>
      <c r="N517" s="11" t="n">
        <v>-1.26</v>
      </c>
      <c r="O517" s="8" t="n">
        <v>10420</v>
      </c>
      <c r="P517" s="8" t="n">
        <v>5076</v>
      </c>
      <c r="Q517" s="9" t="n">
        <f aca="false">O517/(O517+P517)</f>
        <v>0.672431595250387</v>
      </c>
      <c r="R517" s="10" t="n">
        <v>0.741</v>
      </c>
      <c r="S517" s="12" t="n">
        <f aca="false">2*Q517-1</f>
        <v>0.344863190500774</v>
      </c>
      <c r="T517" s="10" t="n">
        <v>0.111</v>
      </c>
      <c r="U517" s="6" t="s">
        <v>96</v>
      </c>
      <c r="V517" s="6" t="s">
        <v>72</v>
      </c>
      <c r="W517" s="6" t="s">
        <v>54</v>
      </c>
      <c r="X517" s="6" t="s">
        <v>1231</v>
      </c>
      <c r="Y517" s="8" t="n">
        <v>24755</v>
      </c>
    </row>
    <row r="518" customFormat="false" ht="15" hidden="false" customHeight="false" outlineLevel="0" collapsed="false">
      <c r="A518" s="5" t="n">
        <f aca="false">RANK(G518,$G$2:$G$1311)</f>
        <v>517</v>
      </c>
      <c r="B518" s="6" t="str">
        <f aca="false">IF(G518&gt;=Parâmetros!$B$4,"A",IF(G518&gt;=Parâmetros!$B$5,"B","C"))</f>
        <v>B</v>
      </c>
      <c r="C518" s="6" t="s">
        <v>1232</v>
      </c>
      <c r="D518" s="6" t="s">
        <v>75</v>
      </c>
      <c r="E518" s="6" t="s">
        <v>50</v>
      </c>
      <c r="F518" s="6" t="s">
        <v>514</v>
      </c>
      <c r="G518" s="7" t="n">
        <f aca="false">J518*S518</f>
        <v>1437.7847816299</v>
      </c>
      <c r="H518" s="7" t="n">
        <f aca="false">I518*Parâmetros!$B$6/100*S518</f>
        <v>81.6440558307069</v>
      </c>
      <c r="I518" s="8" t="n">
        <v>14764</v>
      </c>
      <c r="J518" s="8" t="n">
        <v>2600</v>
      </c>
      <c r="K518" s="9" t="n">
        <f aca="false">J518/I518</f>
        <v>0.176104036846383</v>
      </c>
      <c r="L518" s="10" t="n">
        <v>0.173</v>
      </c>
      <c r="M518" s="6" t="str">
        <f aca="false">IF(K518&gt;L518,"sim","não")</f>
        <v>sim</v>
      </c>
      <c r="N518" s="11" t="n">
        <v>1.8</v>
      </c>
      <c r="O518" s="8" t="n">
        <v>8623</v>
      </c>
      <c r="P518" s="8" t="n">
        <v>2482</v>
      </c>
      <c r="Q518" s="9" t="n">
        <f aca="false">O518/(O518+P518)</f>
        <v>0.776497073390365</v>
      </c>
      <c r="R518" s="10" t="n">
        <v>0.834</v>
      </c>
      <c r="S518" s="12" t="n">
        <f aca="false">2*Q518-1</f>
        <v>0.552994146780729</v>
      </c>
      <c r="T518" s="10" t="n">
        <v>0.109</v>
      </c>
      <c r="U518" s="6" t="s">
        <v>96</v>
      </c>
      <c r="V518" s="6" t="s">
        <v>72</v>
      </c>
      <c r="W518" s="6" t="s">
        <v>54</v>
      </c>
      <c r="X518" s="6" t="s">
        <v>1233</v>
      </c>
      <c r="Y518" s="8" t="n">
        <v>16896</v>
      </c>
    </row>
    <row r="519" customFormat="false" ht="15" hidden="false" customHeight="false" outlineLevel="0" collapsed="false">
      <c r="A519" s="5" t="n">
        <f aca="false">RANK(G519,$G$2:$G$1311)</f>
        <v>518</v>
      </c>
      <c r="B519" s="6" t="str">
        <f aca="false">IF(G519&gt;=Parâmetros!$B$4,"A",IF(G519&gt;=Parâmetros!$B$5,"B","C"))</f>
        <v>B</v>
      </c>
      <c r="C519" s="6" t="s">
        <v>1234</v>
      </c>
      <c r="D519" s="6" t="s">
        <v>75</v>
      </c>
      <c r="E519" s="6" t="s">
        <v>50</v>
      </c>
      <c r="F519" s="6" t="s">
        <v>319</v>
      </c>
      <c r="G519" s="7" t="n">
        <f aca="false">J519*S519</f>
        <v>1435.97653958944</v>
      </c>
      <c r="H519" s="7" t="n">
        <f aca="false">I519*Parâmetros!$B$6/100*S519</f>
        <v>86.6139171193693</v>
      </c>
      <c r="I519" s="8" t="n">
        <v>27963</v>
      </c>
      <c r="J519" s="8" t="n">
        <v>4636</v>
      </c>
      <c r="K519" s="9" t="n">
        <f aca="false">J519/I519</f>
        <v>0.165790508886743</v>
      </c>
      <c r="L519" s="10" t="n">
        <v>0.171</v>
      </c>
      <c r="M519" s="6" t="str">
        <f aca="false">IF(K519&gt;L519,"sim","não")</f>
        <v>não</v>
      </c>
      <c r="N519" s="11" t="n">
        <v>-1.96</v>
      </c>
      <c r="O519" s="8" t="n">
        <v>13622</v>
      </c>
      <c r="P519" s="8" t="n">
        <v>7179</v>
      </c>
      <c r="Q519" s="9" t="n">
        <f aca="false">O519/(O519+P519)</f>
        <v>0.654872361905678</v>
      </c>
      <c r="R519" s="10" t="n">
        <v>0.7</v>
      </c>
      <c r="S519" s="12" t="n">
        <f aca="false">2*Q519-1</f>
        <v>0.309744723811355</v>
      </c>
      <c r="T519" s="10" t="n">
        <v>0.089</v>
      </c>
      <c r="U519" s="6" t="s">
        <v>63</v>
      </c>
      <c r="V519" s="6" t="s">
        <v>59</v>
      </c>
      <c r="W519" s="6" t="s">
        <v>54</v>
      </c>
      <c r="X519" s="6" t="s">
        <v>1235</v>
      </c>
      <c r="Y519" s="8" t="n">
        <v>32767</v>
      </c>
    </row>
    <row r="520" customFormat="false" ht="15" hidden="false" customHeight="false" outlineLevel="0" collapsed="false">
      <c r="A520" s="5" t="n">
        <f aca="false">RANK(G520,$G$2:$G$1311)</f>
        <v>519</v>
      </c>
      <c r="B520" s="6" t="str">
        <f aca="false">IF(G520&gt;=Parâmetros!$B$4,"A",IF(G520&gt;=Parâmetros!$B$5,"B","C"))</f>
        <v>B</v>
      </c>
      <c r="C520" s="6" t="s">
        <v>1236</v>
      </c>
      <c r="D520" s="6" t="s">
        <v>66</v>
      </c>
      <c r="E520" s="6" t="s">
        <v>50</v>
      </c>
      <c r="F520" s="6" t="s">
        <v>634</v>
      </c>
      <c r="G520" s="7" t="n">
        <f aca="false">J520*S520</f>
        <v>1432.28002722014</v>
      </c>
      <c r="H520" s="7" t="n">
        <f aca="false">I520*Parâmetros!$B$6/100*S520</f>
        <v>67.6519496427356</v>
      </c>
      <c r="I520" s="8" t="n">
        <v>20268</v>
      </c>
      <c r="J520" s="8" t="n">
        <v>4291</v>
      </c>
      <c r="K520" s="9" t="n">
        <f aca="false">J520/I520</f>
        <v>0.211713045194395</v>
      </c>
      <c r="L520" s="10" t="n">
        <v>0.198</v>
      </c>
      <c r="M520" s="6" t="str">
        <f aca="false">IF(K520&gt;L520,"sim","não")</f>
        <v>sim</v>
      </c>
      <c r="N520" s="11" t="n">
        <v>-1.07</v>
      </c>
      <c r="O520" s="8" t="n">
        <v>9800</v>
      </c>
      <c r="P520" s="8" t="n">
        <v>4895</v>
      </c>
      <c r="Q520" s="9" t="n">
        <f aca="false">O520/(O520+P520)</f>
        <v>0.666893501190881</v>
      </c>
      <c r="R520" s="10" t="n">
        <v>0.668</v>
      </c>
      <c r="S520" s="12" t="n">
        <f aca="false">2*Q520-1</f>
        <v>0.333787002381762</v>
      </c>
      <c r="T520" s="10" t="n">
        <v>0.072</v>
      </c>
      <c r="U520" s="6" t="s">
        <v>68</v>
      </c>
      <c r="V520" s="6" t="s">
        <v>53</v>
      </c>
      <c r="W520" s="6" t="s">
        <v>54</v>
      </c>
      <c r="X520" s="6" t="s">
        <v>1237</v>
      </c>
      <c r="Y520" s="8" t="n">
        <v>23561</v>
      </c>
    </row>
    <row r="521" customFormat="false" ht="15" hidden="false" customHeight="false" outlineLevel="0" collapsed="false">
      <c r="A521" s="5" t="n">
        <f aca="false">RANK(G521,$G$2:$G$1311)</f>
        <v>520</v>
      </c>
      <c r="B521" s="6" t="str">
        <f aca="false">IF(G521&gt;=Parâmetros!$B$4,"A",IF(G521&gt;=Parâmetros!$B$5,"B","C"))</f>
        <v>B</v>
      </c>
      <c r="C521" s="6" t="s">
        <v>1238</v>
      </c>
      <c r="D521" s="6" t="s">
        <v>49</v>
      </c>
      <c r="E521" s="6" t="s">
        <v>50</v>
      </c>
      <c r="F521" s="6" t="s">
        <v>1239</v>
      </c>
      <c r="G521" s="7" t="n">
        <f aca="false">J521*S521</f>
        <v>1429.82163966344</v>
      </c>
      <c r="H521" s="7" t="n">
        <f aca="false">I521*Parâmetros!$B$6/100*S521</f>
        <v>71.5662415687365</v>
      </c>
      <c r="I521" s="8" t="n">
        <v>19996</v>
      </c>
      <c r="J521" s="8" t="n">
        <v>3995</v>
      </c>
      <c r="K521" s="9" t="n">
        <f aca="false">J521/I521</f>
        <v>0.199789957991598</v>
      </c>
      <c r="L521" s="10" t="n">
        <v>0.268</v>
      </c>
      <c r="M521" s="6" t="str">
        <f aca="false">IF(K521&gt;L521,"sim","não")</f>
        <v>não</v>
      </c>
      <c r="N521" s="11" t="n">
        <v>0.03</v>
      </c>
      <c r="O521" s="8" t="n">
        <v>9764</v>
      </c>
      <c r="P521" s="8" t="n">
        <v>4617</v>
      </c>
      <c r="Q521" s="9" t="n">
        <f aca="false">O521/(O521+P521)</f>
        <v>0.678951394200681</v>
      </c>
      <c r="R521" s="10" t="n">
        <v>0.715</v>
      </c>
      <c r="S521" s="12" t="n">
        <f aca="false">2*Q521-1</f>
        <v>0.357902788401363</v>
      </c>
      <c r="T521" s="10" t="n">
        <v>0.11</v>
      </c>
      <c r="U521" s="6" t="s">
        <v>52</v>
      </c>
      <c r="V521" s="6" t="s">
        <v>53</v>
      </c>
      <c r="W521" s="6" t="s">
        <v>54</v>
      </c>
      <c r="X521" s="6" t="s">
        <v>1240</v>
      </c>
      <c r="Y521" s="8" t="n">
        <v>24661</v>
      </c>
    </row>
    <row r="522" customFormat="false" ht="15" hidden="false" customHeight="false" outlineLevel="0" collapsed="false">
      <c r="A522" s="5" t="n">
        <f aca="false">RANK(G522,$G$2:$G$1311)</f>
        <v>521</v>
      </c>
      <c r="B522" s="6" t="str">
        <f aca="false">IF(G522&gt;=Parâmetros!$B$4,"A",IF(G522&gt;=Parâmetros!$B$5,"B","C"))</f>
        <v>B</v>
      </c>
      <c r="C522" s="6" t="s">
        <v>1241</v>
      </c>
      <c r="D522" s="6" t="s">
        <v>445</v>
      </c>
      <c r="E522" s="6" t="s">
        <v>50</v>
      </c>
      <c r="F522" s="6" t="s">
        <v>481</v>
      </c>
      <c r="G522" s="7" t="n">
        <f aca="false">J522*S522</f>
        <v>1427.93114440548</v>
      </c>
      <c r="H522" s="7" t="n">
        <f aca="false">I522*Parâmetros!$B$6/100*S522</f>
        <v>85.2792211242163</v>
      </c>
      <c r="I522" s="8" t="n">
        <v>26015</v>
      </c>
      <c r="J522" s="8" t="n">
        <v>4356</v>
      </c>
      <c r="K522" s="9" t="n">
        <f aca="false">J522/I522</f>
        <v>0.167441860465116</v>
      </c>
      <c r="L522" s="10" t="n">
        <v>0.185</v>
      </c>
      <c r="M522" s="6" t="str">
        <f aca="false">IF(K522&gt;L522,"sim","não")</f>
        <v>não</v>
      </c>
      <c r="N522" s="11" t="n">
        <v>-1.71</v>
      </c>
      <c r="O522" s="8" t="n">
        <v>12496</v>
      </c>
      <c r="P522" s="8" t="n">
        <v>6326</v>
      </c>
      <c r="Q522" s="9" t="n">
        <f aca="false">O522/(O522+P522)</f>
        <v>0.663903942195303</v>
      </c>
      <c r="R522" s="10" t="n">
        <v>0.686</v>
      </c>
      <c r="S522" s="12" t="n">
        <f aca="false">2*Q522-1</f>
        <v>0.327807884390607</v>
      </c>
      <c r="T522" s="10" t="n">
        <v>0.106</v>
      </c>
      <c r="U522" s="6" t="s">
        <v>52</v>
      </c>
      <c r="V522" s="6" t="s">
        <v>53</v>
      </c>
      <c r="W522" s="6" t="s">
        <v>54</v>
      </c>
      <c r="X522" s="6" t="s">
        <v>1242</v>
      </c>
      <c r="Y522" s="8" t="n">
        <v>31231</v>
      </c>
    </row>
    <row r="523" customFormat="false" ht="15" hidden="false" customHeight="false" outlineLevel="0" collapsed="false">
      <c r="A523" s="5" t="n">
        <f aca="false">RANK(G523,$G$2:$G$1311)</f>
        <v>522</v>
      </c>
      <c r="B523" s="6" t="str">
        <f aca="false">IF(G523&gt;=Parâmetros!$B$4,"A",IF(G523&gt;=Parâmetros!$B$5,"B","C"))</f>
        <v>B</v>
      </c>
      <c r="C523" s="6" t="s">
        <v>1243</v>
      </c>
      <c r="D523" s="6" t="s">
        <v>445</v>
      </c>
      <c r="E523" s="6" t="s">
        <v>50</v>
      </c>
      <c r="F523" s="6" t="s">
        <v>1243</v>
      </c>
      <c r="G523" s="7" t="n">
        <f aca="false">J523*S523</f>
        <v>1426.65902415917</v>
      </c>
      <c r="H523" s="7" t="n">
        <f aca="false">I523*Parâmetros!$B$6/100*S523</f>
        <v>76.3904197063003</v>
      </c>
      <c r="I523" s="8" t="n">
        <v>14168</v>
      </c>
      <c r="J523" s="8" t="n">
        <v>2646</v>
      </c>
      <c r="K523" s="9" t="n">
        <f aca="false">J523/I523</f>
        <v>0.186758893280632</v>
      </c>
      <c r="L523" s="10" t="n">
        <v>0.181</v>
      </c>
      <c r="M523" s="6" t="str">
        <f aca="false">IF(K523&gt;L523,"sim","não")</f>
        <v>sim</v>
      </c>
      <c r="N523" s="11" t="n">
        <v>0.07</v>
      </c>
      <c r="O523" s="8" t="n">
        <v>8123</v>
      </c>
      <c r="P523" s="8" t="n">
        <v>2432</v>
      </c>
      <c r="Q523" s="9" t="n">
        <f aca="false">O523/(O523+P523)</f>
        <v>0.76958787304595</v>
      </c>
      <c r="R523" s="10" t="n">
        <v>0.805</v>
      </c>
      <c r="S523" s="12" t="n">
        <f aca="false">2*Q523-1</f>
        <v>0.5391757460919</v>
      </c>
      <c r="T523" s="10" t="n">
        <v>0.128</v>
      </c>
      <c r="U523" s="6" t="s">
        <v>96</v>
      </c>
      <c r="V523" s="6" t="s">
        <v>72</v>
      </c>
      <c r="W523" s="6" t="s">
        <v>54</v>
      </c>
      <c r="X523" s="6" t="s">
        <v>1244</v>
      </c>
      <c r="Y523" s="8" t="n">
        <v>17166</v>
      </c>
    </row>
    <row r="524" customFormat="false" ht="15" hidden="false" customHeight="false" outlineLevel="0" collapsed="false">
      <c r="A524" s="5" t="n">
        <f aca="false">RANK(G524,$G$2:$G$1311)</f>
        <v>523</v>
      </c>
      <c r="B524" s="6" t="str">
        <f aca="false">IF(G524&gt;=Parâmetros!$B$4,"A",IF(G524&gt;=Parâmetros!$B$5,"B","C"))</f>
        <v>B</v>
      </c>
      <c r="C524" s="6" t="s">
        <v>1245</v>
      </c>
      <c r="D524" s="6" t="s">
        <v>407</v>
      </c>
      <c r="E524" s="6" t="s">
        <v>50</v>
      </c>
      <c r="F524" s="6" t="s">
        <v>1246</v>
      </c>
      <c r="G524" s="7" t="n">
        <f aca="false">J524*S524</f>
        <v>1425.46394851439</v>
      </c>
      <c r="H524" s="7" t="n">
        <f aca="false">I524*Parâmetros!$B$6/100*S524</f>
        <v>74.0219519056611</v>
      </c>
      <c r="I524" s="8" t="n">
        <v>35789</v>
      </c>
      <c r="J524" s="8" t="n">
        <v>6892</v>
      </c>
      <c r="K524" s="9" t="n">
        <f aca="false">J524/I524</f>
        <v>0.192573136997401</v>
      </c>
      <c r="L524" s="10" t="n">
        <v>0.191</v>
      </c>
      <c r="M524" s="6" t="str">
        <f aca="false">IF(K524&gt;L524,"sim","não")</f>
        <v>sim</v>
      </c>
      <c r="N524" s="11" t="n">
        <v>-1.02</v>
      </c>
      <c r="O524" s="8" t="n">
        <v>15658</v>
      </c>
      <c r="P524" s="8" t="n">
        <v>10291</v>
      </c>
      <c r="Q524" s="9" t="n">
        <f aca="false">O524/(O524+P524)</f>
        <v>0.603414389764538</v>
      </c>
      <c r="R524" s="10" t="n">
        <v>0.631</v>
      </c>
      <c r="S524" s="12" t="n">
        <f aca="false">2*Q524-1</f>
        <v>0.206828779529076</v>
      </c>
      <c r="T524" s="10" t="n">
        <v>0.093</v>
      </c>
      <c r="U524" s="6" t="s">
        <v>71</v>
      </c>
      <c r="V524" s="6" t="s">
        <v>72</v>
      </c>
      <c r="W524" s="6" t="s">
        <v>211</v>
      </c>
      <c r="X524" s="6" t="s">
        <v>1247</v>
      </c>
      <c r="Y524" s="8" t="n">
        <v>47286</v>
      </c>
    </row>
    <row r="525" customFormat="false" ht="15" hidden="false" customHeight="false" outlineLevel="0" collapsed="false">
      <c r="A525" s="5" t="n">
        <f aca="false">RANK(G525,$G$2:$G$1311)</f>
        <v>524</v>
      </c>
      <c r="B525" s="6" t="str">
        <f aca="false">IF(G525&gt;=Parâmetros!$B$4,"A",IF(G525&gt;=Parâmetros!$B$5,"B","C"))</f>
        <v>B</v>
      </c>
      <c r="C525" s="6" t="s">
        <v>1248</v>
      </c>
      <c r="D525" s="6" t="s">
        <v>407</v>
      </c>
      <c r="E525" s="6" t="s">
        <v>50</v>
      </c>
      <c r="F525" s="6" t="s">
        <v>660</v>
      </c>
      <c r="G525" s="7" t="n">
        <f aca="false">J525*S525</f>
        <v>1423.21897904076</v>
      </c>
      <c r="H525" s="7" t="n">
        <f aca="false">I525*Parâmetros!$B$6/100*S525</f>
        <v>69.6501813038447</v>
      </c>
      <c r="I525" s="8" t="n">
        <v>22037</v>
      </c>
      <c r="J525" s="8" t="n">
        <v>4503</v>
      </c>
      <c r="K525" s="9" t="n">
        <f aca="false">J525/I525</f>
        <v>0.204338158551527</v>
      </c>
      <c r="L525" s="10" t="n">
        <v>0.195</v>
      </c>
      <c r="M525" s="6" t="str">
        <f aca="false">IF(K525&gt;L525,"sim","não")</f>
        <v>sim</v>
      </c>
      <c r="N525" s="11" t="n">
        <v>-0.3</v>
      </c>
      <c r="O525" s="8" t="n">
        <v>10235</v>
      </c>
      <c r="P525" s="8" t="n">
        <v>5319</v>
      </c>
      <c r="Q525" s="9" t="n">
        <f aca="false">O525/(O525+P525)</f>
        <v>0.658030088723158</v>
      </c>
      <c r="R525" s="10" t="n">
        <v>0.684</v>
      </c>
      <c r="S525" s="12" t="n">
        <f aca="false">2*Q525-1</f>
        <v>0.316060177446316</v>
      </c>
      <c r="T525" s="10" t="n">
        <v>0.102</v>
      </c>
      <c r="U525" s="6" t="s">
        <v>83</v>
      </c>
      <c r="V525" s="6" t="s">
        <v>53</v>
      </c>
      <c r="W525" s="6" t="s">
        <v>211</v>
      </c>
      <c r="X525" s="6" t="s">
        <v>1249</v>
      </c>
      <c r="Y525" s="8" t="n">
        <v>24093</v>
      </c>
    </row>
    <row r="526" customFormat="false" ht="15" hidden="false" customHeight="false" outlineLevel="0" collapsed="false">
      <c r="A526" s="5" t="n">
        <f aca="false">RANK(G526,$G$2:$G$1311)</f>
        <v>525</v>
      </c>
      <c r="B526" s="6" t="str">
        <f aca="false">IF(G526&gt;=Parâmetros!$B$4,"A",IF(G526&gt;=Parâmetros!$B$5,"B","C"))</f>
        <v>B</v>
      </c>
      <c r="C526" s="6" t="s">
        <v>1250</v>
      </c>
      <c r="D526" s="6" t="s">
        <v>75</v>
      </c>
      <c r="E526" s="6" t="s">
        <v>50</v>
      </c>
      <c r="F526" s="6" t="s">
        <v>597</v>
      </c>
      <c r="G526" s="7" t="n">
        <f aca="false">J526*S526</f>
        <v>1419.16072472238</v>
      </c>
      <c r="H526" s="7" t="n">
        <f aca="false">I526*Parâmetros!$B$6/100*S526</f>
        <v>92.9284343139165</v>
      </c>
      <c r="I526" s="8" t="n">
        <v>39662</v>
      </c>
      <c r="J526" s="8" t="n">
        <v>6057</v>
      </c>
      <c r="K526" s="9" t="n">
        <f aca="false">J526/I526</f>
        <v>0.152715445514598</v>
      </c>
      <c r="L526" s="10" t="n">
        <v>0.147</v>
      </c>
      <c r="M526" s="6" t="str">
        <f aca="false">IF(K526&gt;L526,"sim","não")</f>
        <v>sim</v>
      </c>
      <c r="N526" s="11" t="n">
        <v>-0.59</v>
      </c>
      <c r="O526" s="8" t="n">
        <v>19007</v>
      </c>
      <c r="P526" s="8" t="n">
        <v>11791</v>
      </c>
      <c r="Q526" s="9" t="n">
        <f aca="false">O526/(O526+P526)</f>
        <v>0.617150464315865</v>
      </c>
      <c r="R526" s="10" t="n">
        <v>0.656</v>
      </c>
      <c r="S526" s="12" t="n">
        <f aca="false">2*Q526-1</f>
        <v>0.234300928631729</v>
      </c>
      <c r="T526" s="10" t="n">
        <v>0.088</v>
      </c>
      <c r="U526" s="6" t="s">
        <v>68</v>
      </c>
      <c r="V526" s="6" t="s">
        <v>53</v>
      </c>
      <c r="W526" s="6" t="s">
        <v>54</v>
      </c>
      <c r="X526" s="6" t="s">
        <v>1251</v>
      </c>
      <c r="Y526" s="8" t="n">
        <v>46426</v>
      </c>
    </row>
    <row r="527" customFormat="false" ht="15" hidden="false" customHeight="false" outlineLevel="0" collapsed="false">
      <c r="A527" s="5" t="n">
        <f aca="false">RANK(G527,$G$2:$G$1311)</f>
        <v>526</v>
      </c>
      <c r="B527" s="6" t="str">
        <f aca="false">IF(G527&gt;=Parâmetros!$B$4,"A",IF(G527&gt;=Parâmetros!$B$5,"B","C"))</f>
        <v>B</v>
      </c>
      <c r="C527" s="6" t="s">
        <v>1252</v>
      </c>
      <c r="D527" s="6" t="s">
        <v>49</v>
      </c>
      <c r="E527" s="6" t="s">
        <v>50</v>
      </c>
      <c r="F527" s="6" t="s">
        <v>699</v>
      </c>
      <c r="G527" s="7" t="n">
        <f aca="false">J527*S527</f>
        <v>1418.49392793152</v>
      </c>
      <c r="H527" s="7" t="n">
        <f aca="false">I527*Parâmetros!$B$6/100*S527</f>
        <v>59.888721879355</v>
      </c>
      <c r="I527" s="8" t="n">
        <v>14359</v>
      </c>
      <c r="J527" s="8" t="n">
        <v>3401</v>
      </c>
      <c r="K527" s="9" t="n">
        <f aca="false">J527/I527</f>
        <v>0.236854934187618</v>
      </c>
      <c r="L527" s="10" t="n">
        <v>0.241</v>
      </c>
      <c r="M527" s="6" t="str">
        <f aca="false">IF(K527&gt;L527,"sim","não")</f>
        <v>não</v>
      </c>
      <c r="N527" s="11" t="n">
        <v>0.45</v>
      </c>
      <c r="O527" s="8" t="n">
        <v>7118</v>
      </c>
      <c r="P527" s="8" t="n">
        <v>2928</v>
      </c>
      <c r="Q527" s="9" t="n">
        <f aca="false">O527/(O527+P527)</f>
        <v>0.708540712721481</v>
      </c>
      <c r="R527" s="10" t="n">
        <v>0.743</v>
      </c>
      <c r="S527" s="12" t="n">
        <f aca="false">2*Q527-1</f>
        <v>0.417081425442962</v>
      </c>
      <c r="T527" s="10" t="n">
        <v>0.112</v>
      </c>
      <c r="U527" s="6" t="s">
        <v>144</v>
      </c>
      <c r="V527" s="6" t="s">
        <v>72</v>
      </c>
      <c r="W527" s="6" t="s">
        <v>54</v>
      </c>
      <c r="X527" s="6" t="s">
        <v>1253</v>
      </c>
      <c r="Y527" s="8" t="n">
        <v>25344</v>
      </c>
    </row>
    <row r="528" customFormat="false" ht="15" hidden="false" customHeight="false" outlineLevel="0" collapsed="false">
      <c r="A528" s="5" t="n">
        <f aca="false">RANK(G528,$G$2:$G$1311)</f>
        <v>527</v>
      </c>
      <c r="B528" s="6" t="str">
        <f aca="false">IF(G528&gt;=Parâmetros!$B$4,"A",IF(G528&gt;=Parâmetros!$B$5,"B","C"))</f>
        <v>B</v>
      </c>
      <c r="C528" s="6" t="s">
        <v>1254</v>
      </c>
      <c r="D528" s="6" t="s">
        <v>445</v>
      </c>
      <c r="E528" s="6" t="s">
        <v>50</v>
      </c>
      <c r="F528" s="6" t="s">
        <v>1255</v>
      </c>
      <c r="G528" s="7" t="n">
        <f aca="false">J528*S528</f>
        <v>1417.8163969795</v>
      </c>
      <c r="H528" s="7" t="n">
        <f aca="false">I528*Parâmetros!$B$6/100*S528</f>
        <v>79.0114110032363</v>
      </c>
      <c r="I528" s="8" t="n">
        <v>25239</v>
      </c>
      <c r="J528" s="8" t="n">
        <v>4529</v>
      </c>
      <c r="K528" s="9" t="n">
        <f aca="false">J528/I528</f>
        <v>0.179444510479813</v>
      </c>
      <c r="L528" s="10" t="n">
        <v>0.183</v>
      </c>
      <c r="M528" s="6" t="str">
        <f aca="false">IF(K528&gt;L528,"sim","não")</f>
        <v>não</v>
      </c>
      <c r="N528" s="11" t="n">
        <v>-1.54</v>
      </c>
      <c r="O528" s="8" t="n">
        <v>12172</v>
      </c>
      <c r="P528" s="8" t="n">
        <v>6368</v>
      </c>
      <c r="Q528" s="9" t="n">
        <f aca="false">O528/(O528+P528)</f>
        <v>0.656526429341963</v>
      </c>
      <c r="R528" s="10" t="n">
        <v>0.682</v>
      </c>
      <c r="S528" s="12" t="n">
        <f aca="false">2*Q528-1</f>
        <v>0.313052858683927</v>
      </c>
      <c r="T528" s="10" t="n">
        <v>0.088</v>
      </c>
      <c r="U528" s="6" t="s">
        <v>96</v>
      </c>
      <c r="V528" s="6" t="s">
        <v>72</v>
      </c>
      <c r="W528" s="6" t="s">
        <v>54</v>
      </c>
      <c r="X528" s="6" t="s">
        <v>1256</v>
      </c>
      <c r="Y528" s="8" t="n">
        <v>29662</v>
      </c>
    </row>
    <row r="529" customFormat="false" ht="15" hidden="false" customHeight="false" outlineLevel="0" collapsed="false">
      <c r="A529" s="5" t="n">
        <f aca="false">RANK(G529,$G$2:$G$1311)</f>
        <v>528</v>
      </c>
      <c r="B529" s="6" t="str">
        <f aca="false">IF(G529&gt;=Parâmetros!$B$4,"A",IF(G529&gt;=Parâmetros!$B$5,"B","C"))</f>
        <v>B</v>
      </c>
      <c r="C529" s="6" t="s">
        <v>1257</v>
      </c>
      <c r="D529" s="6" t="s">
        <v>66</v>
      </c>
      <c r="E529" s="6" t="s">
        <v>50</v>
      </c>
      <c r="F529" s="6" t="s">
        <v>277</v>
      </c>
      <c r="G529" s="7" t="n">
        <f aca="false">J529*S529</f>
        <v>1416.83218390805</v>
      </c>
      <c r="H529" s="7" t="n">
        <f aca="false">I529*Parâmetros!$B$6/100*S529</f>
        <v>73.0124137931035</v>
      </c>
      <c r="I529" s="8" t="n">
        <v>11940</v>
      </c>
      <c r="J529" s="8" t="n">
        <v>2317</v>
      </c>
      <c r="K529" s="9" t="n">
        <f aca="false">J529/I529</f>
        <v>0.194053601340034</v>
      </c>
      <c r="L529" s="10" t="n">
        <v>0.244</v>
      </c>
      <c r="M529" s="6" t="str">
        <f aca="false">IF(K529&gt;L529,"sim","não")</f>
        <v>não</v>
      </c>
      <c r="N529" s="11" t="n">
        <v>-1.41</v>
      </c>
      <c r="O529" s="8" t="n">
        <v>7010</v>
      </c>
      <c r="P529" s="8" t="n">
        <v>1690</v>
      </c>
      <c r="Q529" s="9" t="n">
        <f aca="false">O529/(O529+P529)</f>
        <v>0.805747126436782</v>
      </c>
      <c r="R529" s="10" t="n">
        <v>0.823</v>
      </c>
      <c r="S529" s="12" t="n">
        <f aca="false">2*Q529-1</f>
        <v>0.611494252873563</v>
      </c>
      <c r="T529" s="10" t="n">
        <v>0.123</v>
      </c>
      <c r="U529" s="6" t="s">
        <v>63</v>
      </c>
      <c r="V529" s="6" t="s">
        <v>59</v>
      </c>
      <c r="W529" s="6" t="s">
        <v>54</v>
      </c>
      <c r="X529" s="6" t="s">
        <v>1258</v>
      </c>
      <c r="Y529" s="8" t="n">
        <v>13791</v>
      </c>
    </row>
    <row r="530" customFormat="false" ht="15" hidden="false" customHeight="false" outlineLevel="0" collapsed="false">
      <c r="A530" s="5" t="n">
        <f aca="false">RANK(G530,$G$2:$G$1311)</f>
        <v>529</v>
      </c>
      <c r="B530" s="6" t="str">
        <f aca="false">IF(G530&gt;=Parâmetros!$B$4,"A",IF(G530&gt;=Parâmetros!$B$5,"B","C"))</f>
        <v>B</v>
      </c>
      <c r="C530" s="6" t="s">
        <v>1259</v>
      </c>
      <c r="D530" s="6" t="s">
        <v>75</v>
      </c>
      <c r="E530" s="6" t="s">
        <v>50</v>
      </c>
      <c r="F530" s="6" t="s">
        <v>1260</v>
      </c>
      <c r="G530" s="7" t="n">
        <f aca="false">J530*S530</f>
        <v>1415.85608856089</v>
      </c>
      <c r="H530" s="7" t="n">
        <f aca="false">I530*Parâmetros!$B$6/100*S530</f>
        <v>66.0973940704924</v>
      </c>
      <c r="I530" s="8" t="n">
        <v>10966</v>
      </c>
      <c r="J530" s="8" t="n">
        <v>2349</v>
      </c>
      <c r="K530" s="9" t="n">
        <f aca="false">J530/I530</f>
        <v>0.214207550610979</v>
      </c>
      <c r="L530" s="10" t="n">
        <v>0.216</v>
      </c>
      <c r="M530" s="6" t="str">
        <f aca="false">IF(K530&gt;L530,"sim","não")</f>
        <v>não</v>
      </c>
      <c r="N530" s="11" t="n">
        <v>-0.38</v>
      </c>
      <c r="O530" s="8" t="n">
        <v>6298</v>
      </c>
      <c r="P530" s="8" t="n">
        <v>1561</v>
      </c>
      <c r="Q530" s="9" t="n">
        <f aca="false">O530/(O530+P530)</f>
        <v>0.801374220638758</v>
      </c>
      <c r="R530" s="10" t="n">
        <v>0.831</v>
      </c>
      <c r="S530" s="12" t="n">
        <f aca="false">2*Q530-1</f>
        <v>0.602748441277516</v>
      </c>
      <c r="T530" s="10" t="n">
        <v>0.101</v>
      </c>
      <c r="U530" s="6" t="s">
        <v>63</v>
      </c>
      <c r="V530" s="6" t="s">
        <v>59</v>
      </c>
      <c r="W530" s="6" t="s">
        <v>54</v>
      </c>
      <c r="X530" s="6" t="s">
        <v>1261</v>
      </c>
      <c r="Y530" s="8" t="n">
        <v>12462</v>
      </c>
    </row>
    <row r="531" customFormat="false" ht="15" hidden="false" customHeight="false" outlineLevel="0" collapsed="false">
      <c r="A531" s="5" t="n">
        <f aca="false">RANK(G531,$G$2:$G$1311)</f>
        <v>530</v>
      </c>
      <c r="B531" s="6" t="str">
        <f aca="false">IF(G531&gt;=Parâmetros!$B$4,"A",IF(G531&gt;=Parâmetros!$B$5,"B","C"))</f>
        <v>B</v>
      </c>
      <c r="C531" s="6" t="s">
        <v>1262</v>
      </c>
      <c r="D531" s="6" t="s">
        <v>66</v>
      </c>
      <c r="E531" s="6" t="s">
        <v>50</v>
      </c>
      <c r="F531" s="6" t="s">
        <v>371</v>
      </c>
      <c r="G531" s="7" t="n">
        <f aca="false">J531*S531</f>
        <v>1412.70206348118</v>
      </c>
      <c r="H531" s="7" t="n">
        <f aca="false">I531*Parâmetros!$B$6/100*S531</f>
        <v>78.7606306985672</v>
      </c>
      <c r="I531" s="8" t="n">
        <v>19764</v>
      </c>
      <c r="J531" s="8" t="n">
        <v>3545</v>
      </c>
      <c r="K531" s="9" t="n">
        <f aca="false">J531/I531</f>
        <v>0.17936652499494</v>
      </c>
      <c r="L531" s="10" t="n">
        <v>0.239</v>
      </c>
      <c r="M531" s="6" t="str">
        <f aca="false">IF(K531&gt;L531,"sim","não")</f>
        <v>não</v>
      </c>
      <c r="N531" s="11" t="n">
        <v>-1.97</v>
      </c>
      <c r="O531" s="8" t="n">
        <v>10200</v>
      </c>
      <c r="P531" s="8" t="n">
        <v>4387</v>
      </c>
      <c r="Q531" s="9" t="n">
        <f aca="false">O531/(O531+P531)</f>
        <v>0.699252759306232</v>
      </c>
      <c r="R531" s="10" t="n">
        <v>0.71</v>
      </c>
      <c r="S531" s="12" t="n">
        <f aca="false">2*Q531-1</f>
        <v>0.398505518612463</v>
      </c>
      <c r="T531" s="10" t="n">
        <v>0.078</v>
      </c>
      <c r="U531" s="6" t="s">
        <v>52</v>
      </c>
      <c r="V531" s="6" t="s">
        <v>53</v>
      </c>
      <c r="W531" s="6" t="s">
        <v>54</v>
      </c>
      <c r="X531" s="6" t="s">
        <v>1263</v>
      </c>
      <c r="Y531" s="8" t="n">
        <v>24587</v>
      </c>
    </row>
    <row r="532" customFormat="false" ht="15" hidden="false" customHeight="false" outlineLevel="0" collapsed="false">
      <c r="A532" s="5" t="n">
        <f aca="false">RANK(G532,$G$2:$G$1311)</f>
        <v>531</v>
      </c>
      <c r="B532" s="6" t="str">
        <f aca="false">IF(G532&gt;=Parâmetros!$B$4,"A",IF(G532&gt;=Parâmetros!$B$5,"B","C"))</f>
        <v>B</v>
      </c>
      <c r="C532" s="6" t="s">
        <v>1264</v>
      </c>
      <c r="D532" s="6" t="s">
        <v>351</v>
      </c>
      <c r="E532" s="6" t="s">
        <v>50</v>
      </c>
      <c r="F532" s="6" t="s">
        <v>505</v>
      </c>
      <c r="G532" s="7" t="n">
        <f aca="false">J532*S532</f>
        <v>1411.68153250108</v>
      </c>
      <c r="H532" s="7" t="n">
        <f aca="false">I532*Parâmetros!$B$6/100*S532</f>
        <v>80.2297658200603</v>
      </c>
      <c r="I532" s="8" t="n">
        <v>31707</v>
      </c>
      <c r="J532" s="8" t="n">
        <v>5579</v>
      </c>
      <c r="K532" s="9" t="n">
        <f aca="false">J532/I532</f>
        <v>0.175954836471442</v>
      </c>
      <c r="L532" s="10" t="n">
        <v>0.208</v>
      </c>
      <c r="M532" s="6" t="str">
        <f aca="false">IF(K532&gt;L532,"sim","não")</f>
        <v>não</v>
      </c>
      <c r="N532" s="11" t="n">
        <v>0.85</v>
      </c>
      <c r="O532" s="8" t="n">
        <v>14554</v>
      </c>
      <c r="P532" s="8" t="n">
        <v>8676</v>
      </c>
      <c r="Q532" s="9" t="n">
        <f aca="false">O532/(O532+P532)</f>
        <v>0.626517434352131</v>
      </c>
      <c r="R532" s="10" t="n">
        <v>0.619</v>
      </c>
      <c r="S532" s="12" t="n">
        <f aca="false">2*Q532-1</f>
        <v>0.253034868704262</v>
      </c>
      <c r="T532" s="10" t="n">
        <v>0.063</v>
      </c>
      <c r="U532" s="6"/>
      <c r="V532" s="6"/>
      <c r="W532" s="6" t="s">
        <v>54</v>
      </c>
      <c r="X532" s="6" t="s">
        <v>1265</v>
      </c>
      <c r="Y532" s="8" t="n">
        <v>41511</v>
      </c>
    </row>
    <row r="533" customFormat="false" ht="15" hidden="false" customHeight="false" outlineLevel="0" collapsed="false">
      <c r="A533" s="5" t="n">
        <f aca="false">RANK(G533,$G$2:$G$1311)</f>
        <v>532</v>
      </c>
      <c r="B533" s="6" t="str">
        <f aca="false">IF(G533&gt;=Parâmetros!$B$4,"A",IF(G533&gt;=Parâmetros!$B$5,"B","C"))</f>
        <v>B</v>
      </c>
      <c r="C533" s="6" t="s">
        <v>1266</v>
      </c>
      <c r="D533" s="6" t="s">
        <v>86</v>
      </c>
      <c r="E533" s="6" t="s">
        <v>50</v>
      </c>
      <c r="F533" s="6" t="s">
        <v>117</v>
      </c>
      <c r="G533" s="7" t="n">
        <f aca="false">J533*S533</f>
        <v>1409.65217391304</v>
      </c>
      <c r="H533" s="7" t="n">
        <f aca="false">I533*Parâmetros!$B$6/100*S533</f>
        <v>71.1823913043478</v>
      </c>
      <c r="I533" s="8" t="n">
        <v>11291</v>
      </c>
      <c r="J533" s="8" t="n">
        <v>2236</v>
      </c>
      <c r="K533" s="9" t="n">
        <f aca="false">J533/I533</f>
        <v>0.198033832255779</v>
      </c>
      <c r="L533" s="10" t="n">
        <v>0.283</v>
      </c>
      <c r="M533" s="6" t="str">
        <f aca="false">IF(K533&gt;L533,"sim","não")</f>
        <v>não</v>
      </c>
      <c r="N533" s="11" t="n">
        <v>4.73</v>
      </c>
      <c r="O533" s="8" t="n">
        <v>6900</v>
      </c>
      <c r="P533" s="8" t="n">
        <v>1564</v>
      </c>
      <c r="Q533" s="9" t="n">
        <f aca="false">O533/(O533+P533)</f>
        <v>0.815217391304348</v>
      </c>
      <c r="R533" s="10" t="n">
        <v>0.829</v>
      </c>
      <c r="S533" s="12" t="n">
        <f aca="false">2*Q533-1</f>
        <v>0.630434782608696</v>
      </c>
      <c r="T533" s="10" t="n">
        <v>0.106</v>
      </c>
      <c r="U533" s="6" t="s">
        <v>96</v>
      </c>
      <c r="V533" s="6" t="s">
        <v>72</v>
      </c>
      <c r="W533" s="6" t="s">
        <v>54</v>
      </c>
      <c r="X533" s="6" t="s">
        <v>1267</v>
      </c>
      <c r="Y533" s="8" t="n">
        <v>11108</v>
      </c>
    </row>
    <row r="534" customFormat="false" ht="15" hidden="false" customHeight="false" outlineLevel="0" collapsed="false">
      <c r="A534" s="5" t="n">
        <f aca="false">RANK(G534,$G$2:$G$1311)</f>
        <v>533</v>
      </c>
      <c r="B534" s="6" t="str">
        <f aca="false">IF(G534&gt;=Parâmetros!$B$4,"A",IF(G534&gt;=Parâmetros!$B$5,"B","C"))</f>
        <v>B</v>
      </c>
      <c r="C534" s="6" t="s">
        <v>1268</v>
      </c>
      <c r="D534" s="6" t="s">
        <v>86</v>
      </c>
      <c r="E534" s="6" t="s">
        <v>50</v>
      </c>
      <c r="F534" s="6" t="s">
        <v>830</v>
      </c>
      <c r="G534" s="7" t="n">
        <f aca="false">J534*S534</f>
        <v>1409.40907151998</v>
      </c>
      <c r="H534" s="7" t="n">
        <f aca="false">I534*Parâmetros!$B$6/100*S534</f>
        <v>74.5648992843262</v>
      </c>
      <c r="I534" s="8" t="n">
        <v>28537</v>
      </c>
      <c r="J534" s="8" t="n">
        <v>5394</v>
      </c>
      <c r="K534" s="9" t="n">
        <f aca="false">J534/I534</f>
        <v>0.189017766408522</v>
      </c>
      <c r="L534" s="10" t="n">
        <v>0.262</v>
      </c>
      <c r="M534" s="6" t="str">
        <f aca="false">IF(K534&gt;L534,"sim","não")</f>
        <v>não</v>
      </c>
      <c r="N534" s="11" t="n">
        <v>-1.37</v>
      </c>
      <c r="O534" s="8" t="n">
        <v>13306</v>
      </c>
      <c r="P534" s="8" t="n">
        <v>7793</v>
      </c>
      <c r="Q534" s="9" t="n">
        <f aca="false">O534/(O534+P534)</f>
        <v>0.630646002180198</v>
      </c>
      <c r="R534" s="10" t="n">
        <v>0.698</v>
      </c>
      <c r="S534" s="12" t="n">
        <f aca="false">2*Q534-1</f>
        <v>0.261292004360396</v>
      </c>
      <c r="T534" s="10" t="n">
        <v>0.09</v>
      </c>
      <c r="U534" s="6" t="s">
        <v>52</v>
      </c>
      <c r="V534" s="6" t="s">
        <v>53</v>
      </c>
      <c r="W534" s="6" t="s">
        <v>54</v>
      </c>
      <c r="X534" s="6" t="s">
        <v>1269</v>
      </c>
      <c r="Y534" s="8" t="n">
        <v>34034</v>
      </c>
    </row>
    <row r="535" customFormat="false" ht="15" hidden="false" customHeight="false" outlineLevel="0" collapsed="false">
      <c r="A535" s="5" t="n">
        <f aca="false">RANK(G535,$G$2:$G$1311)</f>
        <v>534</v>
      </c>
      <c r="B535" s="6" t="str">
        <f aca="false">IF(G535&gt;=Parâmetros!$B$4,"A",IF(G535&gt;=Parâmetros!$B$5,"B","C"))</f>
        <v>B</v>
      </c>
      <c r="C535" s="6" t="s">
        <v>1270</v>
      </c>
      <c r="D535" s="6" t="s">
        <v>75</v>
      </c>
      <c r="E535" s="6" t="s">
        <v>50</v>
      </c>
      <c r="F535" s="6" t="s">
        <v>147</v>
      </c>
      <c r="G535" s="7" t="n">
        <f aca="false">J535*S535</f>
        <v>1408.66312684366</v>
      </c>
      <c r="H535" s="7" t="n">
        <f aca="false">I535*Parâmetros!$B$6/100*S535</f>
        <v>55.3835280235988</v>
      </c>
      <c r="I535" s="8" t="n">
        <v>9892</v>
      </c>
      <c r="J535" s="8" t="n">
        <v>2516</v>
      </c>
      <c r="K535" s="9" t="n">
        <f aca="false">J535/I535</f>
        <v>0.254346947027901</v>
      </c>
      <c r="L535" s="10" t="n">
        <v>0.287</v>
      </c>
      <c r="M535" s="6" t="str">
        <f aca="false">IF(K535&gt;L535,"sim","não")</f>
        <v>não</v>
      </c>
      <c r="N535" s="11" t="n">
        <v>0.42</v>
      </c>
      <c r="O535" s="8" t="n">
        <v>5288</v>
      </c>
      <c r="P535" s="8" t="n">
        <v>1492</v>
      </c>
      <c r="Q535" s="9" t="n">
        <f aca="false">O535/(O535+P535)</f>
        <v>0.779941002949853</v>
      </c>
      <c r="R535" s="10" t="n">
        <v>0.827</v>
      </c>
      <c r="S535" s="12" t="n">
        <f aca="false">2*Q535-1</f>
        <v>0.559882005899705</v>
      </c>
      <c r="T535" s="10" t="n">
        <v>0.122</v>
      </c>
      <c r="U535" s="6" t="s">
        <v>96</v>
      </c>
      <c r="V535" s="6" t="s">
        <v>72</v>
      </c>
      <c r="W535" s="6" t="s">
        <v>54</v>
      </c>
      <c r="X535" s="6" t="s">
        <v>1271</v>
      </c>
      <c r="Y535" s="8" t="n">
        <v>10243</v>
      </c>
    </row>
    <row r="536" customFormat="false" ht="15" hidden="false" customHeight="false" outlineLevel="0" collapsed="false">
      <c r="A536" s="5" t="n">
        <f aca="false">RANK(G536,$G$2:$G$1311)</f>
        <v>535</v>
      </c>
      <c r="B536" s="6" t="str">
        <f aca="false">IF(G536&gt;=Parâmetros!$B$4,"A",IF(G536&gt;=Parâmetros!$B$5,"B","C"))</f>
        <v>B</v>
      </c>
      <c r="C536" s="6" t="s">
        <v>1272</v>
      </c>
      <c r="D536" s="6" t="s">
        <v>49</v>
      </c>
      <c r="E536" s="6" t="s">
        <v>50</v>
      </c>
      <c r="F536" s="6" t="s">
        <v>500</v>
      </c>
      <c r="G536" s="7" t="n">
        <f aca="false">J536*S536</f>
        <v>1405.63925213444</v>
      </c>
      <c r="H536" s="7" t="n">
        <f aca="false">I536*Parâmetros!$B$6/100*S536</f>
        <v>63.6752620771642</v>
      </c>
      <c r="I536" s="8" t="n">
        <v>12992</v>
      </c>
      <c r="J536" s="8" t="n">
        <v>2868</v>
      </c>
      <c r="K536" s="9" t="n">
        <f aca="false">J536/I536</f>
        <v>0.220751231527094</v>
      </c>
      <c r="L536" s="10" t="n">
        <v>0.216</v>
      </c>
      <c r="M536" s="6" t="str">
        <f aca="false">IF(K536&gt;L536,"sim","não")</f>
        <v>sim</v>
      </c>
      <c r="N536" s="11" t="n">
        <v>0.47</v>
      </c>
      <c r="O536" s="8" t="n">
        <v>6894</v>
      </c>
      <c r="P536" s="8" t="n">
        <v>2359</v>
      </c>
      <c r="Q536" s="9" t="n">
        <f aca="false">O536/(O536+P536)</f>
        <v>0.745055657624554</v>
      </c>
      <c r="R536" s="10" t="n">
        <v>0.75</v>
      </c>
      <c r="S536" s="12" t="n">
        <f aca="false">2*Q536-1</f>
        <v>0.490111315249108</v>
      </c>
      <c r="T536" s="10" t="n">
        <v>0.122</v>
      </c>
      <c r="U536" s="6" t="s">
        <v>144</v>
      </c>
      <c r="V536" s="6" t="s">
        <v>72</v>
      </c>
      <c r="W536" s="6" t="s">
        <v>54</v>
      </c>
      <c r="X536" s="6" t="s">
        <v>1273</v>
      </c>
      <c r="Y536" s="8" t="n">
        <v>14355</v>
      </c>
    </row>
    <row r="537" customFormat="false" ht="15" hidden="false" customHeight="false" outlineLevel="0" collapsed="false">
      <c r="A537" s="5" t="n">
        <f aca="false">RANK(G537,$G$2:$G$1311)</f>
        <v>536</v>
      </c>
      <c r="B537" s="6" t="str">
        <f aca="false">IF(G537&gt;=Parâmetros!$B$4,"A",IF(G537&gt;=Parâmetros!$B$5,"B","C"))</f>
        <v>B</v>
      </c>
      <c r="C537" s="6" t="s">
        <v>1274</v>
      </c>
      <c r="D537" s="6" t="s">
        <v>445</v>
      </c>
      <c r="E537" s="6" t="s">
        <v>50</v>
      </c>
      <c r="F537" s="6" t="s">
        <v>825</v>
      </c>
      <c r="G537" s="7" t="n">
        <f aca="false">J537*S537</f>
        <v>1404.42491520197</v>
      </c>
      <c r="H537" s="7" t="n">
        <f aca="false">I537*Parâmetros!$B$6/100*S537</f>
        <v>62.2480727721246</v>
      </c>
      <c r="I537" s="8" t="n">
        <v>14334</v>
      </c>
      <c r="J537" s="8" t="n">
        <v>3234</v>
      </c>
      <c r="K537" s="9" t="n">
        <f aca="false">J537/I537</f>
        <v>0.225617413143575</v>
      </c>
      <c r="L537" s="10" t="n">
        <v>0.232</v>
      </c>
      <c r="M537" s="6" t="str">
        <f aca="false">IF(K537&gt;L537,"sim","não")</f>
        <v>não</v>
      </c>
      <c r="N537" s="11" t="n">
        <v>-1.59</v>
      </c>
      <c r="O537" s="8" t="n">
        <v>6977</v>
      </c>
      <c r="P537" s="8" t="n">
        <v>2752</v>
      </c>
      <c r="Q537" s="9" t="n">
        <f aca="false">O537/(O537+P537)</f>
        <v>0.717134340631103</v>
      </c>
      <c r="R537" s="10" t="n">
        <v>0.763</v>
      </c>
      <c r="S537" s="12" t="n">
        <f aca="false">2*Q537-1</f>
        <v>0.434268681262206</v>
      </c>
      <c r="T537" s="10" t="n">
        <v>0.11</v>
      </c>
      <c r="U537" s="6" t="s">
        <v>63</v>
      </c>
      <c r="V537" s="6" t="s">
        <v>59</v>
      </c>
      <c r="W537" s="6" t="s">
        <v>54</v>
      </c>
      <c r="X537" s="6" t="s">
        <v>1275</v>
      </c>
      <c r="Y537" s="8" t="n">
        <v>16064</v>
      </c>
    </row>
    <row r="538" customFormat="false" ht="15" hidden="false" customHeight="false" outlineLevel="0" collapsed="false">
      <c r="A538" s="5" t="n">
        <f aca="false">RANK(G538,$G$2:$G$1311)</f>
        <v>537</v>
      </c>
      <c r="B538" s="6" t="str">
        <f aca="false">IF(G538&gt;=Parâmetros!$B$4,"A",IF(G538&gt;=Parâmetros!$B$5,"B","C"))</f>
        <v>B</v>
      </c>
      <c r="C538" s="6" t="s">
        <v>1276</v>
      </c>
      <c r="D538" s="6" t="s">
        <v>351</v>
      </c>
      <c r="E538" s="6" t="s">
        <v>50</v>
      </c>
      <c r="F538" s="6" t="s">
        <v>1032</v>
      </c>
      <c r="G538" s="7" t="n">
        <f aca="false">J538*S538</f>
        <v>1404.00836690425</v>
      </c>
      <c r="H538" s="7" t="n">
        <f aca="false">I538*Parâmetros!$B$6/100*S538</f>
        <v>81.7019414316703</v>
      </c>
      <c r="I538" s="8" t="n">
        <v>17283</v>
      </c>
      <c r="J538" s="8" t="n">
        <v>2970</v>
      </c>
      <c r="K538" s="9" t="n">
        <f aca="false">J538/I538</f>
        <v>0.171845165769832</v>
      </c>
      <c r="L538" s="10" t="n">
        <v>0.196</v>
      </c>
      <c r="M538" s="6" t="str">
        <f aca="false">IF(K538&gt;L538,"sim","não")</f>
        <v>não</v>
      </c>
      <c r="N538" s="11" t="n">
        <v>2.61</v>
      </c>
      <c r="O538" s="8" t="n">
        <v>9505</v>
      </c>
      <c r="P538" s="8" t="n">
        <v>3403</v>
      </c>
      <c r="Q538" s="9" t="n">
        <f aca="false">O538/(O538+P538)</f>
        <v>0.736365044933375</v>
      </c>
      <c r="R538" s="10" t="n">
        <v>0.768</v>
      </c>
      <c r="S538" s="12" t="n">
        <f aca="false">2*Q538-1</f>
        <v>0.472730089866749</v>
      </c>
      <c r="T538" s="10" t="n">
        <v>0.108</v>
      </c>
      <c r="U538" s="6" t="s">
        <v>83</v>
      </c>
      <c r="V538" s="6" t="s">
        <v>53</v>
      </c>
      <c r="W538" s="6" t="s">
        <v>54</v>
      </c>
      <c r="X538" s="6" t="s">
        <v>1277</v>
      </c>
      <c r="Y538" s="8" t="n">
        <v>20131</v>
      </c>
    </row>
    <row r="539" customFormat="false" ht="15" hidden="false" customHeight="false" outlineLevel="0" collapsed="false">
      <c r="A539" s="5" t="n">
        <f aca="false">RANK(G539,$G$2:$G$1311)</f>
        <v>538</v>
      </c>
      <c r="B539" s="6" t="str">
        <f aca="false">IF(G539&gt;=Parâmetros!$B$4,"A",IF(G539&gt;=Parâmetros!$B$5,"B","C"))</f>
        <v>B</v>
      </c>
      <c r="C539" s="6" t="s">
        <v>1278</v>
      </c>
      <c r="D539" s="6" t="s">
        <v>123</v>
      </c>
      <c r="E539" s="6" t="s">
        <v>50</v>
      </c>
      <c r="F539" s="6" t="s">
        <v>1114</v>
      </c>
      <c r="G539" s="7" t="n">
        <f aca="false">J539*S539</f>
        <v>1403.66251074807</v>
      </c>
      <c r="H539" s="7" t="n">
        <f aca="false">I539*Parâmetros!$B$6/100*S539</f>
        <v>77.7432244196045</v>
      </c>
      <c r="I539" s="8" t="n">
        <v>12484</v>
      </c>
      <c r="J539" s="8" t="n">
        <v>2254</v>
      </c>
      <c r="K539" s="9" t="n">
        <f aca="false">J539/I539</f>
        <v>0.180551105414931</v>
      </c>
      <c r="L539" s="10" t="n">
        <v>0.184</v>
      </c>
      <c r="M539" s="6" t="str">
        <f aca="false">IF(K539&gt;L539,"sim","não")</f>
        <v>não</v>
      </c>
      <c r="N539" s="11" t="n">
        <v>-0.5</v>
      </c>
      <c r="O539" s="8" t="n">
        <v>7549</v>
      </c>
      <c r="P539" s="8" t="n">
        <v>1755</v>
      </c>
      <c r="Q539" s="9" t="n">
        <f aca="false">O539/(O539+P539)</f>
        <v>0.811371453138435</v>
      </c>
      <c r="R539" s="10" t="n">
        <v>0.857</v>
      </c>
      <c r="S539" s="12" t="n">
        <f aca="false">2*Q539-1</f>
        <v>0.62274290627687</v>
      </c>
      <c r="T539" s="10" t="n">
        <v>0.092</v>
      </c>
      <c r="U539" s="6" t="s">
        <v>71</v>
      </c>
      <c r="V539" s="6" t="s">
        <v>72</v>
      </c>
      <c r="W539" s="6" t="s">
        <v>54</v>
      </c>
      <c r="X539" s="6" t="s">
        <v>1279</v>
      </c>
      <c r="Y539" s="8" t="n">
        <v>14350</v>
      </c>
    </row>
    <row r="540" customFormat="false" ht="15" hidden="false" customHeight="false" outlineLevel="0" collapsed="false">
      <c r="A540" s="5" t="n">
        <f aca="false">RANK(G540,$G$2:$G$1311)</f>
        <v>539</v>
      </c>
      <c r="B540" s="6" t="str">
        <f aca="false">IF(G540&gt;=Parâmetros!$B$4,"A",IF(G540&gt;=Parâmetros!$B$5,"B","C"))</f>
        <v>B</v>
      </c>
      <c r="C540" s="6" t="s">
        <v>1280</v>
      </c>
      <c r="D540" s="6" t="s">
        <v>445</v>
      </c>
      <c r="E540" s="6" t="s">
        <v>50</v>
      </c>
      <c r="F540" s="6" t="s">
        <v>810</v>
      </c>
      <c r="G540" s="7" t="n">
        <f aca="false">J540*S540</f>
        <v>1403.44672281216</v>
      </c>
      <c r="H540" s="7" t="n">
        <f aca="false">I540*Parâmetros!$B$6/100*S540</f>
        <v>88.2209758330282</v>
      </c>
      <c r="I540" s="8" t="n">
        <v>14571</v>
      </c>
      <c r="J540" s="8" t="n">
        <v>2318</v>
      </c>
      <c r="K540" s="9" t="n">
        <f aca="false">J540/I540</f>
        <v>0.159083110287557</v>
      </c>
      <c r="L540" s="10" t="n">
        <v>0.161</v>
      </c>
      <c r="M540" s="6" t="str">
        <f aca="false">IF(K540&gt;L540,"sim","não")</f>
        <v>não</v>
      </c>
      <c r="N540" s="11" t="n">
        <v>-0.15</v>
      </c>
      <c r="O540" s="8" t="n">
        <v>8769</v>
      </c>
      <c r="P540" s="8" t="n">
        <v>2155</v>
      </c>
      <c r="Q540" s="9" t="n">
        <f aca="false">O540/(O540+P540)</f>
        <v>0.802727938484072</v>
      </c>
      <c r="R540" s="10" t="n">
        <v>0.832</v>
      </c>
      <c r="S540" s="12" t="n">
        <f aca="false">2*Q540-1</f>
        <v>0.605455876968144</v>
      </c>
      <c r="T540" s="10" t="n">
        <v>0.13</v>
      </c>
      <c r="U540" s="6" t="s">
        <v>63</v>
      </c>
      <c r="V540" s="6" t="s">
        <v>59</v>
      </c>
      <c r="W540" s="6" t="s">
        <v>54</v>
      </c>
      <c r="X540" s="6" t="s">
        <v>1281</v>
      </c>
      <c r="Y540" s="8" t="n">
        <v>17964</v>
      </c>
    </row>
    <row r="541" customFormat="false" ht="15" hidden="false" customHeight="false" outlineLevel="0" collapsed="false">
      <c r="A541" s="5" t="n">
        <f aca="false">RANK(G541,$G$2:$G$1311)</f>
        <v>540</v>
      </c>
      <c r="B541" s="6" t="str">
        <f aca="false">IF(G541&gt;=Parâmetros!$B$4,"A",IF(G541&gt;=Parâmetros!$B$5,"B","C"))</f>
        <v>B</v>
      </c>
      <c r="C541" s="6" t="s">
        <v>1282</v>
      </c>
      <c r="D541" s="6" t="s">
        <v>86</v>
      </c>
      <c r="E541" s="6" t="s">
        <v>50</v>
      </c>
      <c r="F541" s="6" t="s">
        <v>679</v>
      </c>
      <c r="G541" s="7" t="n">
        <f aca="false">J541*S541</f>
        <v>1402.58418872681</v>
      </c>
      <c r="H541" s="7" t="n">
        <f aca="false">I541*Parâmetros!$B$6/100*S541</f>
        <v>66.8334233747524</v>
      </c>
      <c r="I541" s="8" t="n">
        <v>15148</v>
      </c>
      <c r="J541" s="8" t="n">
        <v>3179</v>
      </c>
      <c r="K541" s="9" t="n">
        <f aca="false">J541/I541</f>
        <v>0.209862688143649</v>
      </c>
      <c r="L541" s="10" t="n">
        <v>0.225</v>
      </c>
      <c r="M541" s="6" t="str">
        <f aca="false">IF(K541&gt;L541,"sim","não")</f>
        <v>não</v>
      </c>
      <c r="N541" s="11" t="n">
        <v>-0.37</v>
      </c>
      <c r="O541" s="8" t="n">
        <v>8003</v>
      </c>
      <c r="P541" s="8" t="n">
        <v>3103</v>
      </c>
      <c r="Q541" s="9" t="n">
        <f aca="false">O541/(O541+P541)</f>
        <v>0.720601476679272</v>
      </c>
      <c r="R541" s="10" t="n">
        <v>0.806</v>
      </c>
      <c r="S541" s="12" t="n">
        <f aca="false">2*Q541-1</f>
        <v>0.441202953358545</v>
      </c>
      <c r="T541" s="10" t="n">
        <v>0.101</v>
      </c>
      <c r="U541" s="6" t="s">
        <v>96</v>
      </c>
      <c r="V541" s="6" t="s">
        <v>72</v>
      </c>
      <c r="W541" s="6" t="s">
        <v>54</v>
      </c>
      <c r="X541" s="6" t="s">
        <v>1283</v>
      </c>
      <c r="Y541" s="8" t="n">
        <v>18802</v>
      </c>
    </row>
    <row r="542" customFormat="false" ht="15" hidden="false" customHeight="false" outlineLevel="0" collapsed="false">
      <c r="A542" s="5" t="n">
        <f aca="false">RANK(G542,$G$2:$G$1311)</f>
        <v>541</v>
      </c>
      <c r="B542" s="6" t="str">
        <f aca="false">IF(G542&gt;=Parâmetros!$B$4,"A",IF(G542&gt;=Parâmetros!$B$5,"B","C"))</f>
        <v>B</v>
      </c>
      <c r="C542" s="6" t="s">
        <v>1284</v>
      </c>
      <c r="D542" s="6" t="s">
        <v>75</v>
      </c>
      <c r="E542" s="6" t="s">
        <v>50</v>
      </c>
      <c r="F542" s="6" t="s">
        <v>76</v>
      </c>
      <c r="G542" s="7" t="n">
        <f aca="false">J542*S542</f>
        <v>1398.54829995342</v>
      </c>
      <c r="H542" s="7" t="n">
        <f aca="false">I542*Parâmetros!$B$6/100*S542</f>
        <v>78.3230889613414</v>
      </c>
      <c r="I542" s="8" t="n">
        <v>14292</v>
      </c>
      <c r="J542" s="8" t="n">
        <v>2552</v>
      </c>
      <c r="K542" s="9" t="n">
        <f aca="false">J542/I542</f>
        <v>0.178561432969493</v>
      </c>
      <c r="L542" s="10" t="n">
        <v>0.22</v>
      </c>
      <c r="M542" s="6" t="str">
        <f aca="false">IF(K542&gt;L542,"sim","não")</f>
        <v>não</v>
      </c>
      <c r="N542" s="11" t="n">
        <v>0.63</v>
      </c>
      <c r="O542" s="8" t="n">
        <v>8309</v>
      </c>
      <c r="P542" s="8" t="n">
        <v>2426</v>
      </c>
      <c r="Q542" s="9" t="n">
        <f aca="false">O542/(O542+P542)</f>
        <v>0.774010246856078</v>
      </c>
      <c r="R542" s="10" t="n">
        <v>0.85</v>
      </c>
      <c r="S542" s="12" t="n">
        <f aca="false">2*Q542-1</f>
        <v>0.548020493712156</v>
      </c>
      <c r="T542" s="10" t="n">
        <v>0.123</v>
      </c>
      <c r="U542" s="6" t="s">
        <v>71</v>
      </c>
      <c r="V542" s="6" t="s">
        <v>72</v>
      </c>
      <c r="W542" s="6" t="s">
        <v>54</v>
      </c>
      <c r="X542" s="6" t="s">
        <v>1285</v>
      </c>
      <c r="Y542" s="8" t="n">
        <v>18179</v>
      </c>
    </row>
    <row r="543" customFormat="false" ht="15" hidden="false" customHeight="false" outlineLevel="0" collapsed="false">
      <c r="A543" s="5" t="n">
        <f aca="false">RANK(G543,$G$2:$G$1311)</f>
        <v>542</v>
      </c>
      <c r="B543" s="6" t="str">
        <f aca="false">IF(G543&gt;=Parâmetros!$B$4,"A",IF(G543&gt;=Parâmetros!$B$5,"B","C"))</f>
        <v>B</v>
      </c>
      <c r="C543" s="6" t="s">
        <v>1286</v>
      </c>
      <c r="D543" s="6" t="s">
        <v>75</v>
      </c>
      <c r="E543" s="6" t="s">
        <v>50</v>
      </c>
      <c r="F543" s="6" t="s">
        <v>258</v>
      </c>
      <c r="G543" s="7" t="n">
        <f aca="false">J543*S543</f>
        <v>1395.67750132345</v>
      </c>
      <c r="H543" s="7" t="n">
        <f aca="false">I543*Parâmetros!$B$6/100*S543</f>
        <v>76.4707527792483</v>
      </c>
      <c r="I543" s="8" t="n">
        <v>12854</v>
      </c>
      <c r="J543" s="8" t="n">
        <v>2346</v>
      </c>
      <c r="K543" s="9" t="n">
        <f aca="false">J543/I543</f>
        <v>0.182511280535242</v>
      </c>
      <c r="L543" s="10" t="n">
        <v>0.288</v>
      </c>
      <c r="M543" s="6" t="str">
        <f aca="false">IF(K543&gt;L543,"sim","não")</f>
        <v>não</v>
      </c>
      <c r="N543" s="11" t="n">
        <v>-0.96</v>
      </c>
      <c r="O543" s="8" t="n">
        <v>7532</v>
      </c>
      <c r="P543" s="8" t="n">
        <v>1913</v>
      </c>
      <c r="Q543" s="9" t="n">
        <f aca="false">O543/(O543+P543)</f>
        <v>0.797458973001588</v>
      </c>
      <c r="R543" s="10" t="n">
        <v>0.885</v>
      </c>
      <c r="S543" s="12" t="n">
        <f aca="false">2*Q543-1</f>
        <v>0.594917946003176</v>
      </c>
      <c r="T543" s="10" t="n">
        <v>0.102</v>
      </c>
      <c r="U543" s="6" t="s">
        <v>52</v>
      </c>
      <c r="V543" s="6" t="s">
        <v>53</v>
      </c>
      <c r="W543" s="6" t="s">
        <v>54</v>
      </c>
      <c r="X543" s="6" t="s">
        <v>1287</v>
      </c>
      <c r="Y543" s="8" t="n">
        <v>13801</v>
      </c>
    </row>
    <row r="544" customFormat="false" ht="15" hidden="false" customHeight="false" outlineLevel="0" collapsed="false">
      <c r="A544" s="5" t="n">
        <f aca="false">RANK(G544,$G$2:$G$1311)</f>
        <v>543</v>
      </c>
      <c r="B544" s="6" t="str">
        <f aca="false">IF(G544&gt;=Parâmetros!$B$4,"A",IF(G544&gt;=Parâmetros!$B$5,"B","C"))</f>
        <v>B</v>
      </c>
      <c r="C544" s="6" t="s">
        <v>1288</v>
      </c>
      <c r="D544" s="6" t="s">
        <v>49</v>
      </c>
      <c r="E544" s="6" t="s">
        <v>50</v>
      </c>
      <c r="F544" s="6" t="s">
        <v>1239</v>
      </c>
      <c r="G544" s="7" t="n">
        <f aca="false">J544*S544</f>
        <v>1390.51526354706</v>
      </c>
      <c r="H544" s="7" t="n">
        <f aca="false">I544*Parâmetros!$B$6/100*S544</f>
        <v>70.9397517693039</v>
      </c>
      <c r="I544" s="8" t="n">
        <v>12693</v>
      </c>
      <c r="J544" s="8" t="n">
        <v>2488</v>
      </c>
      <c r="K544" s="9" t="n">
        <f aca="false">J544/I544</f>
        <v>0.196013550776018</v>
      </c>
      <c r="L544" s="10" t="n">
        <v>0.178</v>
      </c>
      <c r="M544" s="6" t="str">
        <f aca="false">IF(K544&gt;L544,"sim","não")</f>
        <v>sim</v>
      </c>
      <c r="N544" s="11" t="n">
        <v>1.13</v>
      </c>
      <c r="O544" s="8" t="n">
        <v>7379</v>
      </c>
      <c r="P544" s="8" t="n">
        <v>2088</v>
      </c>
      <c r="Q544" s="9" t="n">
        <f aca="false">O544/(O544+P544)</f>
        <v>0.779444385761065</v>
      </c>
      <c r="R544" s="10" t="n">
        <v>0.796</v>
      </c>
      <c r="S544" s="12" t="n">
        <f aca="false">2*Q544-1</f>
        <v>0.55888877152213</v>
      </c>
      <c r="T544" s="10" t="n">
        <v>0.114</v>
      </c>
      <c r="U544" s="6" t="s">
        <v>71</v>
      </c>
      <c r="V544" s="6" t="s">
        <v>72</v>
      </c>
      <c r="W544" s="6" t="s">
        <v>54</v>
      </c>
      <c r="X544" s="6" t="s">
        <v>1289</v>
      </c>
      <c r="Y544" s="8" t="n">
        <v>15734</v>
      </c>
    </row>
    <row r="545" customFormat="false" ht="15" hidden="false" customHeight="false" outlineLevel="0" collapsed="false">
      <c r="A545" s="5" t="n">
        <f aca="false">RANK(G545,$G$2:$G$1311)</f>
        <v>544</v>
      </c>
      <c r="B545" s="6" t="str">
        <f aca="false">IF(G545&gt;=Parâmetros!$B$4,"A",IF(G545&gt;=Parâmetros!$B$5,"B","C"))</f>
        <v>B</v>
      </c>
      <c r="C545" s="6" t="s">
        <v>1290</v>
      </c>
      <c r="D545" s="6" t="s">
        <v>141</v>
      </c>
      <c r="E545" s="6" t="s">
        <v>142</v>
      </c>
      <c r="F545" s="6" t="s">
        <v>1290</v>
      </c>
      <c r="G545" s="7" t="n">
        <f aca="false">J545*S545</f>
        <v>1390.45876595161</v>
      </c>
      <c r="H545" s="7" t="n">
        <f aca="false">I545*Parâmetros!$B$6/100*S545</f>
        <v>54.6566166582811</v>
      </c>
      <c r="I545" s="8" t="n">
        <v>33019</v>
      </c>
      <c r="J545" s="8" t="n">
        <v>8400</v>
      </c>
      <c r="K545" s="9" t="n">
        <f aca="false">J545/I545</f>
        <v>0.25439898240407</v>
      </c>
      <c r="L545" s="10" t="n">
        <v>0.259</v>
      </c>
      <c r="M545" s="6" t="str">
        <f aca="false">IF(K545&gt;L545,"sim","não")</f>
        <v>não</v>
      </c>
      <c r="N545" s="11" t="n">
        <v>-1.85</v>
      </c>
      <c r="O545" s="8" t="n">
        <v>12741</v>
      </c>
      <c r="P545" s="8" t="n">
        <v>9122</v>
      </c>
      <c r="Q545" s="9" t="n">
        <f aca="false">O545/(O545+P545)</f>
        <v>0.582765402735215</v>
      </c>
      <c r="R545" s="10" t="n">
        <v>0.62</v>
      </c>
      <c r="S545" s="12" t="n">
        <f aca="false">2*Q545-1</f>
        <v>0.165530805470429</v>
      </c>
      <c r="T545" s="10" t="n">
        <v>0.153</v>
      </c>
      <c r="U545" s="6" t="s">
        <v>58</v>
      </c>
      <c r="V545" s="6" t="s">
        <v>59</v>
      </c>
      <c r="W545" s="6" t="s">
        <v>54</v>
      </c>
      <c r="X545" s="6" t="s">
        <v>1291</v>
      </c>
      <c r="Y545" s="8" t="n">
        <v>40178</v>
      </c>
    </row>
    <row r="546" customFormat="false" ht="15" hidden="false" customHeight="false" outlineLevel="0" collapsed="false">
      <c r="A546" s="5" t="n">
        <f aca="false">RANK(G546,$G$2:$G$1311)</f>
        <v>545</v>
      </c>
      <c r="B546" s="6" t="str">
        <f aca="false">IF(G546&gt;=Parâmetros!$B$4,"A",IF(G546&gt;=Parâmetros!$B$5,"B","C"))</f>
        <v>B</v>
      </c>
      <c r="C546" s="6" t="s">
        <v>1292</v>
      </c>
      <c r="D546" s="6" t="s">
        <v>66</v>
      </c>
      <c r="E546" s="6" t="s">
        <v>50</v>
      </c>
      <c r="F546" s="6" t="s">
        <v>1293</v>
      </c>
      <c r="G546" s="7" t="n">
        <f aca="false">J546*S546</f>
        <v>1389.69738365362</v>
      </c>
      <c r="H546" s="7" t="n">
        <f aca="false">I546*Parâmetros!$B$6/100*S546</f>
        <v>71.3941514239407</v>
      </c>
      <c r="I546" s="8" t="n">
        <v>12078</v>
      </c>
      <c r="J546" s="8" t="n">
        <v>2351</v>
      </c>
      <c r="K546" s="9" t="n">
        <f aca="false">J546/I546</f>
        <v>0.19465143235635</v>
      </c>
      <c r="L546" s="10" t="n">
        <v>0.208</v>
      </c>
      <c r="M546" s="6" t="str">
        <f aca="false">IF(K546&gt;L546,"sim","não")</f>
        <v>não</v>
      </c>
      <c r="N546" s="11" t="n">
        <v>-0.91</v>
      </c>
      <c r="O546" s="8" t="n">
        <v>6872</v>
      </c>
      <c r="P546" s="8" t="n">
        <v>1766</v>
      </c>
      <c r="Q546" s="9" t="n">
        <f aca="false">O546/(O546+P546)</f>
        <v>0.795554526510766</v>
      </c>
      <c r="R546" s="10" t="n">
        <v>0.818</v>
      </c>
      <c r="S546" s="12" t="n">
        <f aca="false">2*Q546-1</f>
        <v>0.591109053021533</v>
      </c>
      <c r="T546" s="10" t="n">
        <v>0.12</v>
      </c>
      <c r="U546" s="6" t="s">
        <v>83</v>
      </c>
      <c r="V546" s="6" t="s">
        <v>53</v>
      </c>
      <c r="W546" s="6" t="s">
        <v>54</v>
      </c>
      <c r="X546" s="6" t="s">
        <v>1294</v>
      </c>
      <c r="Y546" s="8" t="n">
        <v>12967</v>
      </c>
    </row>
    <row r="547" customFormat="false" ht="15" hidden="false" customHeight="false" outlineLevel="0" collapsed="false">
      <c r="A547" s="5" t="n">
        <f aca="false">RANK(G547,$G$2:$G$1311)</f>
        <v>546</v>
      </c>
      <c r="B547" s="6" t="str">
        <f aca="false">IF(G547&gt;=Parâmetros!$B$4,"A",IF(G547&gt;=Parâmetros!$B$5,"B","C"))</f>
        <v>B</v>
      </c>
      <c r="C547" s="6" t="s">
        <v>1295</v>
      </c>
      <c r="D547" s="6" t="s">
        <v>75</v>
      </c>
      <c r="E547" s="6" t="s">
        <v>50</v>
      </c>
      <c r="F547" s="6" t="s">
        <v>514</v>
      </c>
      <c r="G547" s="7" t="n">
        <f aca="false">J547*S547</f>
        <v>1387.89802039592</v>
      </c>
      <c r="H547" s="7" t="n">
        <f aca="false">I547*Parâmetros!$B$6/100*S547</f>
        <v>86.5838272345531</v>
      </c>
      <c r="I547" s="8" t="n">
        <v>17474</v>
      </c>
      <c r="J547" s="8" t="n">
        <v>2801</v>
      </c>
      <c r="K547" s="9" t="n">
        <f aca="false">J547/I547</f>
        <v>0.160295295868147</v>
      </c>
      <c r="L547" s="10" t="n">
        <v>0.157</v>
      </c>
      <c r="M547" s="6" t="str">
        <f aca="false">IF(K547&gt;L547,"sim","não")</f>
        <v>sim</v>
      </c>
      <c r="N547" s="11" t="n">
        <v>3.52</v>
      </c>
      <c r="O547" s="8" t="n">
        <v>9972</v>
      </c>
      <c r="P547" s="8" t="n">
        <v>3364</v>
      </c>
      <c r="Q547" s="9" t="n">
        <f aca="false">O547/(O547+P547)</f>
        <v>0.747750449910018</v>
      </c>
      <c r="R547" s="10" t="n">
        <v>0.815</v>
      </c>
      <c r="S547" s="12" t="n">
        <f aca="false">2*Q547-1</f>
        <v>0.495500899820036</v>
      </c>
      <c r="T547" s="10" t="n">
        <v>0.09</v>
      </c>
      <c r="U547" s="6" t="s">
        <v>63</v>
      </c>
      <c r="V547" s="6" t="s">
        <v>59</v>
      </c>
      <c r="W547" s="6" t="s">
        <v>54</v>
      </c>
      <c r="X547" s="6" t="s">
        <v>1296</v>
      </c>
      <c r="Y547" s="8" t="n">
        <v>16377</v>
      </c>
    </row>
    <row r="548" customFormat="false" ht="15" hidden="false" customHeight="false" outlineLevel="0" collapsed="false">
      <c r="A548" s="5" t="n">
        <f aca="false">RANK(G548,$G$2:$G$1311)</f>
        <v>547</v>
      </c>
      <c r="B548" s="6" t="str">
        <f aca="false">IF(G548&gt;=Parâmetros!$B$4,"A",IF(G548&gt;=Parâmetros!$B$5,"B","C"))</f>
        <v>B</v>
      </c>
      <c r="C548" s="6" t="s">
        <v>1297</v>
      </c>
      <c r="D548" s="6" t="s">
        <v>49</v>
      </c>
      <c r="E548" s="6" t="s">
        <v>50</v>
      </c>
      <c r="F548" s="6" t="s">
        <v>463</v>
      </c>
      <c r="G548" s="7" t="n">
        <f aca="false">J548*S548</f>
        <v>1387.49472225184</v>
      </c>
      <c r="H548" s="7" t="n">
        <f aca="false">I548*Parâmetros!$B$6/100*S548</f>
        <v>63.1898102143086</v>
      </c>
      <c r="I548" s="8" t="n">
        <v>13057</v>
      </c>
      <c r="J548" s="8" t="n">
        <v>2867</v>
      </c>
      <c r="K548" s="9" t="n">
        <f aca="false">J548/I548</f>
        <v>0.219575706517577</v>
      </c>
      <c r="L548" s="10" t="n">
        <v>0.266</v>
      </c>
      <c r="M548" s="6" t="str">
        <f aca="false">IF(K548&gt;L548,"sim","não")</f>
        <v>não</v>
      </c>
      <c r="N548" s="11" t="n">
        <v>-0.56</v>
      </c>
      <c r="O548" s="8" t="n">
        <v>6959</v>
      </c>
      <c r="P548" s="8" t="n">
        <v>2420</v>
      </c>
      <c r="Q548" s="9" t="n">
        <f aca="false">O548/(O548+P548)</f>
        <v>0.741976756583858</v>
      </c>
      <c r="R548" s="10" t="n">
        <v>0.789</v>
      </c>
      <c r="S548" s="12" t="n">
        <f aca="false">2*Q548-1</f>
        <v>0.483953513167715</v>
      </c>
      <c r="T548" s="10" t="n">
        <v>0.087</v>
      </c>
      <c r="U548" s="6" t="s">
        <v>102</v>
      </c>
      <c r="V548" s="6" t="s">
        <v>72</v>
      </c>
      <c r="W548" s="6" t="s">
        <v>54</v>
      </c>
      <c r="X548" s="6" t="s">
        <v>1298</v>
      </c>
      <c r="Y548" s="8" t="n">
        <v>16277</v>
      </c>
    </row>
    <row r="549" customFormat="false" ht="15" hidden="false" customHeight="false" outlineLevel="0" collapsed="false">
      <c r="A549" s="5" t="n">
        <f aca="false">RANK(G549,$G$2:$G$1311)</f>
        <v>548</v>
      </c>
      <c r="B549" s="6" t="str">
        <f aca="false">IF(G549&gt;=Parâmetros!$B$4,"A",IF(G549&gt;=Parâmetros!$B$5,"B","C"))</f>
        <v>B</v>
      </c>
      <c r="C549" s="6" t="s">
        <v>1299</v>
      </c>
      <c r="D549" s="6" t="s">
        <v>49</v>
      </c>
      <c r="E549" s="6" t="s">
        <v>50</v>
      </c>
      <c r="F549" s="6" t="s">
        <v>51</v>
      </c>
      <c r="G549" s="7" t="n">
        <f aca="false">J549*S549</f>
        <v>1386.95186522262</v>
      </c>
      <c r="H549" s="7" t="n">
        <f aca="false">I549*Parâmetros!$B$6/100*S549</f>
        <v>67.3864420377056</v>
      </c>
      <c r="I549" s="8" t="n">
        <v>10480</v>
      </c>
      <c r="J549" s="8" t="n">
        <v>2157</v>
      </c>
      <c r="K549" s="9" t="n">
        <f aca="false">J549/I549</f>
        <v>0.205820610687023</v>
      </c>
      <c r="L549" s="10" t="n">
        <v>0.212</v>
      </c>
      <c r="M549" s="6" t="str">
        <f aca="false">IF(K549&gt;L549,"sim","não")</f>
        <v>não</v>
      </c>
      <c r="N549" s="11" t="n">
        <v>0.71</v>
      </c>
      <c r="O549" s="8" t="n">
        <v>6144</v>
      </c>
      <c r="P549" s="8" t="n">
        <v>1335</v>
      </c>
      <c r="Q549" s="9" t="n">
        <f aca="false">O549/(O549+P549)</f>
        <v>0.821500200561572</v>
      </c>
      <c r="R549" s="10" t="n">
        <v>0.833</v>
      </c>
      <c r="S549" s="12" t="n">
        <f aca="false">2*Q549-1</f>
        <v>0.643000401123145</v>
      </c>
      <c r="T549" s="10" t="n">
        <v>0.097</v>
      </c>
      <c r="U549" s="6" t="s">
        <v>68</v>
      </c>
      <c r="V549" s="6" t="s">
        <v>53</v>
      </c>
      <c r="W549" s="6" t="s">
        <v>54</v>
      </c>
      <c r="X549" s="6" t="s">
        <v>1300</v>
      </c>
      <c r="Y549" s="8" t="n">
        <v>10798</v>
      </c>
    </row>
    <row r="550" customFormat="false" ht="15" hidden="false" customHeight="false" outlineLevel="0" collapsed="false">
      <c r="A550" s="5" t="n">
        <f aca="false">RANK(G550,$G$2:$G$1311)</f>
        <v>549</v>
      </c>
      <c r="B550" s="6" t="str">
        <f aca="false">IF(G550&gt;=Parâmetros!$B$4,"A",IF(G550&gt;=Parâmetros!$B$5,"B","C"))</f>
        <v>B</v>
      </c>
      <c r="C550" s="6" t="s">
        <v>1301</v>
      </c>
      <c r="D550" s="6" t="s">
        <v>75</v>
      </c>
      <c r="E550" s="6" t="s">
        <v>50</v>
      </c>
      <c r="F550" s="6" t="s">
        <v>708</v>
      </c>
      <c r="G550" s="7" t="n">
        <f aca="false">J550*S550</f>
        <v>1384.06298900664</v>
      </c>
      <c r="H550" s="7" t="n">
        <f aca="false">I550*Parâmetros!$B$6/100*S550</f>
        <v>108.596046350401</v>
      </c>
      <c r="I550" s="8" t="n">
        <v>24943</v>
      </c>
      <c r="J550" s="8" t="n">
        <v>3179</v>
      </c>
      <c r="K550" s="9" t="n">
        <f aca="false">J550/I550</f>
        <v>0.127450587339133</v>
      </c>
      <c r="L550" s="10" t="n">
        <v>0.144</v>
      </c>
      <c r="M550" s="6" t="str">
        <f aca="false">IF(K550&gt;L550,"sim","não")</f>
        <v>não</v>
      </c>
      <c r="N550" s="11" t="n">
        <v>1.32</v>
      </c>
      <c r="O550" s="8" t="n">
        <v>14493</v>
      </c>
      <c r="P550" s="8" t="n">
        <v>5701</v>
      </c>
      <c r="Q550" s="9" t="n">
        <f aca="false">O550/(O550+P550)</f>
        <v>0.717688422303655</v>
      </c>
      <c r="R550" s="10" t="n">
        <v>0.758</v>
      </c>
      <c r="S550" s="12" t="n">
        <f aca="false">2*Q550-1</f>
        <v>0.435376844607309</v>
      </c>
      <c r="T550" s="10" t="n">
        <v>0.102</v>
      </c>
      <c r="U550" s="6" t="s">
        <v>52</v>
      </c>
      <c r="V550" s="6" t="s">
        <v>53</v>
      </c>
      <c r="W550" s="6" t="s">
        <v>54</v>
      </c>
      <c r="X550" s="6" t="s">
        <v>1302</v>
      </c>
      <c r="Y550" s="8" t="n">
        <v>25553</v>
      </c>
    </row>
    <row r="551" customFormat="false" ht="15" hidden="false" customHeight="false" outlineLevel="0" collapsed="false">
      <c r="A551" s="5" t="n">
        <f aca="false">RANK(G551,$G$2:$G$1311)</f>
        <v>550</v>
      </c>
      <c r="B551" s="6" t="str">
        <f aca="false">IF(G551&gt;=Parâmetros!$B$4,"A",IF(G551&gt;=Parâmetros!$B$5,"B","C"))</f>
        <v>B</v>
      </c>
      <c r="C551" s="6" t="s">
        <v>1303</v>
      </c>
      <c r="D551" s="6" t="s">
        <v>66</v>
      </c>
      <c r="E551" s="6" t="s">
        <v>50</v>
      </c>
      <c r="F551" s="6" t="s">
        <v>67</v>
      </c>
      <c r="G551" s="7" t="n">
        <f aca="false">J551*S551</f>
        <v>1381.71934203063</v>
      </c>
      <c r="H551" s="7" t="n">
        <f aca="false">I551*Parâmetros!$B$6/100*S551</f>
        <v>78.7303153715258</v>
      </c>
      <c r="I551" s="8" t="n">
        <v>11943</v>
      </c>
      <c r="J551" s="8" t="n">
        <v>2096</v>
      </c>
      <c r="K551" s="9" t="n">
        <f aca="false">J551/I551</f>
        <v>0.175500293058695</v>
      </c>
      <c r="L551" s="10" t="n">
        <v>0.186</v>
      </c>
      <c r="M551" s="6" t="str">
        <f aca="false">IF(K551&gt;L551,"sim","não")</f>
        <v>não</v>
      </c>
      <c r="N551" s="11" t="n">
        <v>-0.35</v>
      </c>
      <c r="O551" s="8" t="n">
        <v>7313</v>
      </c>
      <c r="P551" s="8" t="n">
        <v>1502</v>
      </c>
      <c r="Q551" s="9" t="n">
        <f aca="false">O551/(O551+P551)</f>
        <v>0.829608621667612</v>
      </c>
      <c r="R551" s="10" t="n">
        <v>0.859</v>
      </c>
      <c r="S551" s="12" t="n">
        <f aca="false">2*Q551-1</f>
        <v>0.659217243335224</v>
      </c>
      <c r="T551" s="10" t="n">
        <v>0.092</v>
      </c>
      <c r="U551" s="6" t="s">
        <v>96</v>
      </c>
      <c r="V551" s="6" t="s">
        <v>72</v>
      </c>
      <c r="W551" s="6" t="s">
        <v>54</v>
      </c>
      <c r="X551" s="6" t="s">
        <v>1304</v>
      </c>
      <c r="Y551" s="8" t="n">
        <v>12199</v>
      </c>
    </row>
    <row r="552" customFormat="false" ht="15" hidden="false" customHeight="false" outlineLevel="0" collapsed="false">
      <c r="A552" s="5" t="n">
        <f aca="false">RANK(G552,$G$2:$G$1311)</f>
        <v>551</v>
      </c>
      <c r="B552" s="6" t="str">
        <f aca="false">IF(G552&gt;=Parâmetros!$B$4,"A",IF(G552&gt;=Parâmetros!$B$5,"B","C"))</f>
        <v>B</v>
      </c>
      <c r="C552" s="6" t="s">
        <v>1305</v>
      </c>
      <c r="D552" s="6" t="s">
        <v>86</v>
      </c>
      <c r="E552" s="6" t="s">
        <v>50</v>
      </c>
      <c r="F552" s="6" t="s">
        <v>195</v>
      </c>
      <c r="G552" s="7" t="n">
        <f aca="false">J552*S552</f>
        <v>1381.71475231355</v>
      </c>
      <c r="H552" s="7" t="n">
        <f aca="false">I552*Parâmetros!$B$6/100*S552</f>
        <v>63.1992542188351</v>
      </c>
      <c r="I552" s="8" t="n">
        <v>10017</v>
      </c>
      <c r="J552" s="8" t="n">
        <v>2190</v>
      </c>
      <c r="K552" s="9" t="n">
        <f aca="false">J552/I552</f>
        <v>0.218628331835879</v>
      </c>
      <c r="L552" s="10" t="n">
        <v>0.291</v>
      </c>
      <c r="M552" s="6" t="str">
        <f aca="false">IF(K552&gt;L552,"sim","não")</f>
        <v>não</v>
      </c>
      <c r="N552" s="11" t="n">
        <v>3.41</v>
      </c>
      <c r="O552" s="8" t="n">
        <v>5992</v>
      </c>
      <c r="P552" s="8" t="n">
        <v>1356</v>
      </c>
      <c r="Q552" s="9" t="n">
        <f aca="false">O552/(O552+P552)</f>
        <v>0.815459989112684</v>
      </c>
      <c r="R552" s="10" t="n">
        <v>0.836</v>
      </c>
      <c r="S552" s="12" t="n">
        <f aca="false">2*Q552-1</f>
        <v>0.630919978225367</v>
      </c>
      <c r="T552" s="10" t="n">
        <v>0.067</v>
      </c>
      <c r="U552" s="6" t="s">
        <v>301</v>
      </c>
      <c r="V552" s="6" t="s">
        <v>53</v>
      </c>
      <c r="W552" s="6" t="s">
        <v>54</v>
      </c>
      <c r="X552" s="6" t="s">
        <v>1306</v>
      </c>
      <c r="Y552" s="8" t="n">
        <v>11356</v>
      </c>
    </row>
    <row r="553" customFormat="false" ht="15" hidden="false" customHeight="false" outlineLevel="0" collapsed="false">
      <c r="A553" s="5" t="n">
        <f aca="false">RANK(G553,$G$2:$G$1311)</f>
        <v>552</v>
      </c>
      <c r="B553" s="6" t="str">
        <f aca="false">IF(G553&gt;=Parâmetros!$B$4,"A",IF(G553&gt;=Parâmetros!$B$5,"B","C"))</f>
        <v>B</v>
      </c>
      <c r="C553" s="6" t="s">
        <v>1307</v>
      </c>
      <c r="D553" s="6" t="s">
        <v>49</v>
      </c>
      <c r="E553" s="6" t="s">
        <v>50</v>
      </c>
      <c r="F553" s="6" t="s">
        <v>463</v>
      </c>
      <c r="G553" s="7" t="n">
        <f aca="false">J553*S553</f>
        <v>1381.00353756898</v>
      </c>
      <c r="H553" s="7" t="n">
        <f aca="false">I553*Parâmetros!$B$6/100*S553</f>
        <v>64.0414235177586</v>
      </c>
      <c r="I553" s="8" t="n">
        <v>9794</v>
      </c>
      <c r="J553" s="8" t="n">
        <v>2112</v>
      </c>
      <c r="K553" s="9" t="n">
        <f aca="false">J553/I553</f>
        <v>0.215642229936696</v>
      </c>
      <c r="L553" s="10" t="n">
        <v>0.278</v>
      </c>
      <c r="M553" s="6" t="str">
        <f aca="false">IF(K553&gt;L553,"sim","não")</f>
        <v>não</v>
      </c>
      <c r="N553" s="11" t="n">
        <v>-0.95</v>
      </c>
      <c r="O553" s="8" t="n">
        <v>5844</v>
      </c>
      <c r="P553" s="8" t="n">
        <v>1223</v>
      </c>
      <c r="Q553" s="9" t="n">
        <f aca="false">O553/(O553+P553)</f>
        <v>0.826942125371445</v>
      </c>
      <c r="R553" s="10" t="n">
        <v>0.865</v>
      </c>
      <c r="S553" s="12" t="n">
        <f aca="false">2*Q553-1</f>
        <v>0.65388425074289</v>
      </c>
      <c r="T553" s="10" t="n">
        <v>0.096</v>
      </c>
      <c r="U553" s="6" t="s">
        <v>63</v>
      </c>
      <c r="V553" s="6" t="s">
        <v>59</v>
      </c>
      <c r="W553" s="6" t="s">
        <v>54</v>
      </c>
      <c r="X553" s="6" t="s">
        <v>1308</v>
      </c>
      <c r="Y553" s="8" t="n">
        <v>13080</v>
      </c>
    </row>
    <row r="554" customFormat="false" ht="15" hidden="false" customHeight="false" outlineLevel="0" collapsed="false">
      <c r="A554" s="5" t="n">
        <f aca="false">RANK(G554,$G$2:$G$1311)</f>
        <v>553</v>
      </c>
      <c r="B554" s="6" t="str">
        <f aca="false">IF(G554&gt;=Parâmetros!$B$4,"A",IF(G554&gt;=Parâmetros!$B$5,"B","C"))</f>
        <v>B</v>
      </c>
      <c r="C554" s="6" t="s">
        <v>1309</v>
      </c>
      <c r="D554" s="6" t="s">
        <v>66</v>
      </c>
      <c r="E554" s="6" t="s">
        <v>50</v>
      </c>
      <c r="F554" s="6" t="s">
        <v>1310</v>
      </c>
      <c r="G554" s="7" t="n">
        <f aca="false">J554*S554</f>
        <v>1376.97631537117</v>
      </c>
      <c r="H554" s="7" t="n">
        <f aca="false">I554*Parâmetros!$B$6/100*S554</f>
        <v>79.6528315583108</v>
      </c>
      <c r="I554" s="8" t="n">
        <v>25649</v>
      </c>
      <c r="J554" s="8" t="n">
        <v>4434</v>
      </c>
      <c r="K554" s="9" t="n">
        <f aca="false">J554/I554</f>
        <v>0.172872236734376</v>
      </c>
      <c r="L554" s="10" t="n">
        <v>0.169</v>
      </c>
      <c r="M554" s="6" t="str">
        <f aca="false">IF(K554&gt;L554,"sim","não")</f>
        <v>sim</v>
      </c>
      <c r="N554" s="11" t="n">
        <v>-2.02</v>
      </c>
      <c r="O554" s="8" t="n">
        <v>12367</v>
      </c>
      <c r="P554" s="8" t="n">
        <v>6506</v>
      </c>
      <c r="Q554" s="9" t="n">
        <f aca="false">O554/(O554+P554)</f>
        <v>0.655274731097335</v>
      </c>
      <c r="R554" s="10" t="n">
        <v>0.632</v>
      </c>
      <c r="S554" s="12" t="n">
        <f aca="false">2*Q554-1</f>
        <v>0.31054946219467</v>
      </c>
      <c r="T554" s="10" t="n">
        <v>0.096</v>
      </c>
      <c r="U554" s="6" t="s">
        <v>102</v>
      </c>
      <c r="V554" s="6" t="s">
        <v>72</v>
      </c>
      <c r="W554" s="6" t="s">
        <v>54</v>
      </c>
      <c r="X554" s="6" t="s">
        <v>1311</v>
      </c>
      <c r="Y554" s="8" t="n">
        <v>30648</v>
      </c>
    </row>
    <row r="555" customFormat="false" ht="15" hidden="false" customHeight="false" outlineLevel="0" collapsed="false">
      <c r="A555" s="5" t="n">
        <f aca="false">RANK(G555,$G$2:$G$1311)</f>
        <v>554</v>
      </c>
      <c r="B555" s="6" t="str">
        <f aca="false">IF(G555&gt;=Parâmetros!$B$4,"A",IF(G555&gt;=Parâmetros!$B$5,"B","C"))</f>
        <v>B</v>
      </c>
      <c r="C555" s="6" t="s">
        <v>1312</v>
      </c>
      <c r="D555" s="6" t="s">
        <v>49</v>
      </c>
      <c r="E555" s="6" t="s">
        <v>50</v>
      </c>
      <c r="F555" s="6" t="s">
        <v>468</v>
      </c>
      <c r="G555" s="7" t="n">
        <f aca="false">J555*S555</f>
        <v>1374.80600809869</v>
      </c>
      <c r="H555" s="7" t="n">
        <f aca="false">I555*Parâmetros!$B$6/100*S555</f>
        <v>84.7538421696958</v>
      </c>
      <c r="I555" s="8" t="n">
        <v>13655</v>
      </c>
      <c r="J555" s="8" t="n">
        <v>2215</v>
      </c>
      <c r="K555" s="9" t="n">
        <f aca="false">J555/I555</f>
        <v>0.162211644086415</v>
      </c>
      <c r="L555" s="10" t="n">
        <v>0.203</v>
      </c>
      <c r="M555" s="6" t="str">
        <f aca="false">IF(K555&gt;L555,"sim","não")</f>
        <v>não</v>
      </c>
      <c r="N555" s="11" t="n">
        <v>-0.88</v>
      </c>
      <c r="O555" s="8" t="n">
        <v>8605</v>
      </c>
      <c r="P555" s="8" t="n">
        <v>2014</v>
      </c>
      <c r="Q555" s="9" t="n">
        <f aca="false">O555/(O555+P555)</f>
        <v>0.81033995668142</v>
      </c>
      <c r="R555" s="10" t="n">
        <v>0.861</v>
      </c>
      <c r="S555" s="12" t="n">
        <f aca="false">2*Q555-1</f>
        <v>0.62067991336284</v>
      </c>
      <c r="T555" s="10" t="n">
        <v>0.114</v>
      </c>
      <c r="U555" s="6" t="s">
        <v>71</v>
      </c>
      <c r="V555" s="6" t="s">
        <v>72</v>
      </c>
      <c r="W555" s="6" t="s">
        <v>54</v>
      </c>
      <c r="X555" s="6" t="s">
        <v>1313</v>
      </c>
      <c r="Y555" s="8" t="n">
        <v>16603</v>
      </c>
    </row>
    <row r="556" customFormat="false" ht="15" hidden="false" customHeight="false" outlineLevel="0" collapsed="false">
      <c r="A556" s="5" t="n">
        <f aca="false">RANK(G556,$G$2:$G$1311)</f>
        <v>555</v>
      </c>
      <c r="B556" s="6" t="str">
        <f aca="false">IF(G556&gt;=Parâmetros!$B$4,"A",IF(G556&gt;=Parâmetros!$B$5,"B","C"))</f>
        <v>B</v>
      </c>
      <c r="C556" s="6" t="s">
        <v>1314</v>
      </c>
      <c r="D556" s="6" t="s">
        <v>445</v>
      </c>
      <c r="E556" s="6" t="s">
        <v>50</v>
      </c>
      <c r="F556" s="6" t="s">
        <v>601</v>
      </c>
      <c r="G556" s="7" t="n">
        <f aca="false">J556*S556</f>
        <v>1372.8612536942</v>
      </c>
      <c r="H556" s="7" t="n">
        <f aca="false">I556*Parâmetros!$B$6/100*S556</f>
        <v>64.9702130969046</v>
      </c>
      <c r="I556" s="8" t="n">
        <v>9110</v>
      </c>
      <c r="J556" s="8" t="n">
        <v>1925</v>
      </c>
      <c r="K556" s="9" t="n">
        <f aca="false">J556/I556</f>
        <v>0.211306256860593</v>
      </c>
      <c r="L556" s="10" t="n">
        <v>0.221</v>
      </c>
      <c r="M556" s="6" t="str">
        <f aca="false">IF(K556&gt;L556,"sim","não")</f>
        <v>não</v>
      </c>
      <c r="N556" s="11" t="n">
        <v>-1.67</v>
      </c>
      <c r="O556" s="8" t="n">
        <v>5507</v>
      </c>
      <c r="P556" s="8" t="n">
        <v>922</v>
      </c>
      <c r="Q556" s="9" t="n">
        <f aca="false">O556/(O556+P556)</f>
        <v>0.85658733862187</v>
      </c>
      <c r="R556" s="10" t="n">
        <v>0.878</v>
      </c>
      <c r="S556" s="12" t="n">
        <f aca="false">2*Q556-1</f>
        <v>0.713174677243739</v>
      </c>
      <c r="T556" s="10" t="n">
        <v>0.107</v>
      </c>
      <c r="U556" s="6" t="s">
        <v>102</v>
      </c>
      <c r="V556" s="6" t="s">
        <v>72</v>
      </c>
      <c r="W556" s="6" t="s">
        <v>54</v>
      </c>
      <c r="X556" s="6" t="s">
        <v>1315</v>
      </c>
      <c r="Y556" s="8" t="n">
        <v>10434</v>
      </c>
    </row>
    <row r="557" customFormat="false" ht="15" hidden="false" customHeight="false" outlineLevel="0" collapsed="false">
      <c r="A557" s="5" t="n">
        <f aca="false">RANK(G557,$G$2:$G$1311)</f>
        <v>556</v>
      </c>
      <c r="B557" s="6" t="str">
        <f aca="false">IF(G557&gt;=Parâmetros!$B$4,"A",IF(G557&gt;=Parâmetros!$B$5,"B","C"))</f>
        <v>B</v>
      </c>
      <c r="C557" s="6" t="s">
        <v>1316</v>
      </c>
      <c r="D557" s="6" t="s">
        <v>49</v>
      </c>
      <c r="E557" s="6" t="s">
        <v>50</v>
      </c>
      <c r="F557" s="6" t="s">
        <v>255</v>
      </c>
      <c r="G557" s="7" t="n">
        <f aca="false">J557*S557</f>
        <v>1370.61644154634</v>
      </c>
      <c r="H557" s="7" t="n">
        <f aca="false">I557*Parâmetros!$B$6/100*S557</f>
        <v>66.519683278994</v>
      </c>
      <c r="I557" s="8" t="n">
        <v>11808</v>
      </c>
      <c r="J557" s="8" t="n">
        <v>2433</v>
      </c>
      <c r="K557" s="9" t="n">
        <f aca="false">J557/I557</f>
        <v>0.20604674796748</v>
      </c>
      <c r="L557" s="10" t="n">
        <v>0.266</v>
      </c>
      <c r="M557" s="6" t="str">
        <f aca="false">IF(K557&gt;L557,"sim","não")</f>
        <v>não</v>
      </c>
      <c r="N557" s="11" t="n">
        <v>-1.49</v>
      </c>
      <c r="O557" s="8" t="n">
        <v>6713</v>
      </c>
      <c r="P557" s="8" t="n">
        <v>1875</v>
      </c>
      <c r="Q557" s="9" t="n">
        <f aca="false">O557/(O557+P557)</f>
        <v>0.781672100605496</v>
      </c>
      <c r="R557" s="10" t="n">
        <v>0.819</v>
      </c>
      <c r="S557" s="12" t="n">
        <f aca="false">2*Q557-1</f>
        <v>0.563344201210992</v>
      </c>
      <c r="T557" s="10" t="n">
        <v>0.152</v>
      </c>
      <c r="U557" s="6" t="s">
        <v>63</v>
      </c>
      <c r="V557" s="6" t="s">
        <v>59</v>
      </c>
      <c r="W557" s="6" t="s">
        <v>54</v>
      </c>
      <c r="X557" s="6" t="s">
        <v>1317</v>
      </c>
      <c r="Y557" s="8" t="n">
        <v>14436</v>
      </c>
    </row>
    <row r="558" customFormat="false" ht="15" hidden="false" customHeight="false" outlineLevel="0" collapsed="false">
      <c r="A558" s="5" t="n">
        <f aca="false">RANK(G558,$G$2:$G$1311)</f>
        <v>557</v>
      </c>
      <c r="B558" s="6" t="str">
        <f aca="false">IF(G558&gt;=Parâmetros!$B$4,"A",IF(G558&gt;=Parâmetros!$B$5,"B","C"))</f>
        <v>B</v>
      </c>
      <c r="C558" s="6" t="s">
        <v>1318</v>
      </c>
      <c r="D558" s="6" t="s">
        <v>86</v>
      </c>
      <c r="E558" s="6" t="s">
        <v>50</v>
      </c>
      <c r="F558" s="6" t="s">
        <v>830</v>
      </c>
      <c r="G558" s="7" t="n">
        <f aca="false">J558*S558</f>
        <v>1368.74040126286</v>
      </c>
      <c r="H558" s="7" t="n">
        <f aca="false">I558*Parâmetros!$B$6/100*S558</f>
        <v>60.0597647418271</v>
      </c>
      <c r="I558" s="8" t="n">
        <v>13629</v>
      </c>
      <c r="J558" s="8" t="n">
        <v>3106</v>
      </c>
      <c r="K558" s="9" t="n">
        <f aca="false">J558/I558</f>
        <v>0.227896397387923</v>
      </c>
      <c r="L558" s="10" t="n">
        <v>0.302</v>
      </c>
      <c r="M558" s="6" t="str">
        <f aca="false">IF(K558&gt;L558,"sim","não")</f>
        <v>não</v>
      </c>
      <c r="N558" s="11" t="n">
        <v>-0.92</v>
      </c>
      <c r="O558" s="8" t="n">
        <v>7073</v>
      </c>
      <c r="P558" s="8" t="n">
        <v>2746</v>
      </c>
      <c r="Q558" s="9" t="n">
        <f aca="false">O558/(O558+P558)</f>
        <v>0.720338119971484</v>
      </c>
      <c r="R558" s="10" t="n">
        <v>0.778</v>
      </c>
      <c r="S558" s="12" t="n">
        <f aca="false">2*Q558-1</f>
        <v>0.440676239942968</v>
      </c>
      <c r="T558" s="10" t="n">
        <v>0.118</v>
      </c>
      <c r="U558" s="6" t="s">
        <v>96</v>
      </c>
      <c r="V558" s="6" t="s">
        <v>72</v>
      </c>
      <c r="W558" s="6" t="s">
        <v>54</v>
      </c>
      <c r="X558" s="6" t="s">
        <v>1319</v>
      </c>
      <c r="Y558" s="8" t="n">
        <v>17206</v>
      </c>
    </row>
    <row r="559" customFormat="false" ht="15" hidden="false" customHeight="false" outlineLevel="0" collapsed="false">
      <c r="A559" s="5" t="n">
        <f aca="false">RANK(G559,$G$2:$G$1311)</f>
        <v>558</v>
      </c>
      <c r="B559" s="6" t="str">
        <f aca="false">IF(G559&gt;=Parâmetros!$B$4,"A",IF(G559&gt;=Parâmetros!$B$5,"B","C"))</f>
        <v>B</v>
      </c>
      <c r="C559" s="6" t="s">
        <v>1320</v>
      </c>
      <c r="D559" s="6" t="s">
        <v>75</v>
      </c>
      <c r="E559" s="6" t="s">
        <v>50</v>
      </c>
      <c r="F559" s="6" t="s">
        <v>76</v>
      </c>
      <c r="G559" s="7" t="n">
        <f aca="false">J559*S559</f>
        <v>1366.0440542957</v>
      </c>
      <c r="H559" s="7" t="n">
        <f aca="false">I559*Parâmetros!$B$6/100*S559</f>
        <v>86.0530886775583</v>
      </c>
      <c r="I559" s="8" t="n">
        <v>15673</v>
      </c>
      <c r="J559" s="8" t="n">
        <v>2488</v>
      </c>
      <c r="K559" s="9" t="n">
        <f aca="false">J559/I559</f>
        <v>0.158744337395521</v>
      </c>
      <c r="L559" s="10" t="n">
        <v>0.16</v>
      </c>
      <c r="M559" s="6" t="str">
        <f aca="false">IF(K559&gt;L559,"sim","não")</f>
        <v>não</v>
      </c>
      <c r="N559" s="11" t="n">
        <v>3.19</v>
      </c>
      <c r="O559" s="8" t="n">
        <v>9529</v>
      </c>
      <c r="P559" s="8" t="n">
        <v>2774</v>
      </c>
      <c r="Q559" s="9" t="n">
        <f aca="false">O559/(O559+P559)</f>
        <v>0.774526538242705</v>
      </c>
      <c r="R559" s="10" t="n">
        <v>0.832</v>
      </c>
      <c r="S559" s="12" t="n">
        <f aca="false">2*Q559-1</f>
        <v>0.54905307648541</v>
      </c>
      <c r="T559" s="10" t="n">
        <v>0.098</v>
      </c>
      <c r="U559" s="6" t="s">
        <v>63</v>
      </c>
      <c r="V559" s="6" t="s">
        <v>59</v>
      </c>
      <c r="W559" s="6" t="s">
        <v>54</v>
      </c>
      <c r="X559" s="6" t="s">
        <v>1321</v>
      </c>
      <c r="Y559" s="8" t="n">
        <v>17195</v>
      </c>
    </row>
    <row r="560" customFormat="false" ht="15" hidden="false" customHeight="false" outlineLevel="0" collapsed="false">
      <c r="A560" s="5" t="n">
        <f aca="false">RANK(G560,$G$2:$G$1311)</f>
        <v>559</v>
      </c>
      <c r="B560" s="6" t="str">
        <f aca="false">IF(G560&gt;=Parâmetros!$B$4,"A",IF(G560&gt;=Parâmetros!$B$5,"B","C"))</f>
        <v>B</v>
      </c>
      <c r="C560" s="6" t="s">
        <v>1322</v>
      </c>
      <c r="D560" s="6" t="s">
        <v>66</v>
      </c>
      <c r="E560" s="6" t="s">
        <v>50</v>
      </c>
      <c r="F560" s="6" t="s">
        <v>268</v>
      </c>
      <c r="G560" s="7" t="n">
        <f aca="false">J560*S560</f>
        <v>1363.7233500452</v>
      </c>
      <c r="H560" s="7" t="n">
        <f aca="false">I560*Parâmetros!$B$6/100*S560</f>
        <v>66.505281499137</v>
      </c>
      <c r="I560" s="8" t="n">
        <v>17488</v>
      </c>
      <c r="J560" s="8" t="n">
        <v>3586</v>
      </c>
      <c r="K560" s="9" t="n">
        <f aca="false">J560/I560</f>
        <v>0.205054894784995</v>
      </c>
      <c r="L560" s="10" t="n">
        <v>0.201</v>
      </c>
      <c r="M560" s="6" t="str">
        <f aca="false">IF(K560&gt;L560,"sim","não")</f>
        <v>sim</v>
      </c>
      <c r="N560" s="11" t="n">
        <v>-0.58</v>
      </c>
      <c r="O560" s="8" t="n">
        <v>8397</v>
      </c>
      <c r="P560" s="8" t="n">
        <v>3770</v>
      </c>
      <c r="Q560" s="9" t="n">
        <f aca="false">O560/(O560+P560)</f>
        <v>0.690145475466426</v>
      </c>
      <c r="R560" s="10" t="n">
        <v>0.777</v>
      </c>
      <c r="S560" s="12" t="n">
        <f aca="false">2*Q560-1</f>
        <v>0.380290950932851</v>
      </c>
      <c r="T560" s="10" t="n">
        <v>0.099</v>
      </c>
      <c r="U560" s="6" t="s">
        <v>96</v>
      </c>
      <c r="V560" s="6" t="s">
        <v>72</v>
      </c>
      <c r="W560" s="6" t="s">
        <v>54</v>
      </c>
      <c r="X560" s="6" t="s">
        <v>1323</v>
      </c>
      <c r="Y560" s="8" t="n">
        <v>18674</v>
      </c>
    </row>
    <row r="561" customFormat="false" ht="15" hidden="false" customHeight="false" outlineLevel="0" collapsed="false">
      <c r="A561" s="5" t="n">
        <f aca="false">RANK(G561,$G$2:$G$1311)</f>
        <v>560</v>
      </c>
      <c r="B561" s="6" t="str">
        <f aca="false">IF(G561&gt;=Parâmetros!$B$4,"A",IF(G561&gt;=Parâmetros!$B$5,"B","C"))</f>
        <v>B</v>
      </c>
      <c r="C561" s="6" t="s">
        <v>1324</v>
      </c>
      <c r="D561" s="6" t="s">
        <v>66</v>
      </c>
      <c r="E561" s="6" t="s">
        <v>50</v>
      </c>
      <c r="F561" s="6" t="s">
        <v>484</v>
      </c>
      <c r="G561" s="7" t="n">
        <f aca="false">J561*S561</f>
        <v>1362.70769230769</v>
      </c>
      <c r="H561" s="7" t="n">
        <f aca="false">I561*Parâmetros!$B$6/100*S561</f>
        <v>79.104</v>
      </c>
      <c r="I561" s="8" t="n">
        <v>16068</v>
      </c>
      <c r="J561" s="8" t="n">
        <v>2768</v>
      </c>
      <c r="K561" s="9" t="n">
        <f aca="false">J561/I561</f>
        <v>0.17226786158825</v>
      </c>
      <c r="L561" s="10" t="n">
        <v>0.194</v>
      </c>
      <c r="M561" s="6" t="str">
        <f aca="false">IF(K561&gt;L561,"sim","não")</f>
        <v>não</v>
      </c>
      <c r="N561" s="11" t="n">
        <v>-0.06</v>
      </c>
      <c r="O561" s="8" t="n">
        <v>8924</v>
      </c>
      <c r="P561" s="8" t="n">
        <v>3036</v>
      </c>
      <c r="Q561" s="9" t="n">
        <f aca="false">O561/(O561+P561)</f>
        <v>0.746153846153846</v>
      </c>
      <c r="R561" s="10" t="n">
        <v>0.758</v>
      </c>
      <c r="S561" s="12" t="n">
        <f aca="false">2*Q561-1</f>
        <v>0.492307692307692</v>
      </c>
      <c r="T561" s="10" t="n">
        <v>0.11</v>
      </c>
      <c r="U561" s="6" t="s">
        <v>102</v>
      </c>
      <c r="V561" s="6" t="s">
        <v>72</v>
      </c>
      <c r="W561" s="6" t="s">
        <v>54</v>
      </c>
      <c r="X561" s="6" t="s">
        <v>1325</v>
      </c>
      <c r="Y561" s="8" t="n">
        <v>19899</v>
      </c>
    </row>
    <row r="562" customFormat="false" ht="15" hidden="false" customHeight="false" outlineLevel="0" collapsed="false">
      <c r="A562" s="5" t="n">
        <f aca="false">RANK(G562,$G$2:$G$1311)</f>
        <v>561</v>
      </c>
      <c r="B562" s="6" t="str">
        <f aca="false">IF(G562&gt;=Parâmetros!$B$4,"A",IF(G562&gt;=Parâmetros!$B$5,"B","C"))</f>
        <v>B</v>
      </c>
      <c r="C562" s="6" t="s">
        <v>1326</v>
      </c>
      <c r="D562" s="6" t="s">
        <v>49</v>
      </c>
      <c r="E562" s="6" t="s">
        <v>50</v>
      </c>
      <c r="F562" s="6" t="s">
        <v>468</v>
      </c>
      <c r="G562" s="7" t="n">
        <f aca="false">J562*S562</f>
        <v>1361.66771159875</v>
      </c>
      <c r="H562" s="7" t="n">
        <f aca="false">I562*Parâmetros!$B$6/100*S562</f>
        <v>75.3315548589342</v>
      </c>
      <c r="I562" s="8" t="n">
        <v>12503</v>
      </c>
      <c r="J562" s="8" t="n">
        <v>2260</v>
      </c>
      <c r="K562" s="9" t="n">
        <f aca="false">J562/I562</f>
        <v>0.180756618411581</v>
      </c>
      <c r="L562" s="10" t="n">
        <v>0.248</v>
      </c>
      <c r="M562" s="6" t="str">
        <f aca="false">IF(K562&gt;L562,"sim","não")</f>
        <v>não</v>
      </c>
      <c r="N562" s="11" t="n">
        <v>-0.21</v>
      </c>
      <c r="O562" s="8" t="n">
        <v>7668</v>
      </c>
      <c r="P562" s="8" t="n">
        <v>1902</v>
      </c>
      <c r="Q562" s="9" t="n">
        <f aca="false">O562/(O562+P562)</f>
        <v>0.801253918495298</v>
      </c>
      <c r="R562" s="10" t="n">
        <v>0.843</v>
      </c>
      <c r="S562" s="12" t="n">
        <f aca="false">2*Q562-1</f>
        <v>0.602507836990596</v>
      </c>
      <c r="T562" s="10" t="n">
        <v>0.093</v>
      </c>
      <c r="U562" s="6" t="s">
        <v>71</v>
      </c>
      <c r="V562" s="6" t="s">
        <v>72</v>
      </c>
      <c r="W562" s="6" t="s">
        <v>54</v>
      </c>
      <c r="X562" s="6" t="s">
        <v>1327</v>
      </c>
      <c r="Y562" s="8" t="n">
        <v>15137</v>
      </c>
    </row>
    <row r="563" customFormat="false" ht="15" hidden="false" customHeight="false" outlineLevel="0" collapsed="false">
      <c r="A563" s="5" t="n">
        <f aca="false">RANK(G563,$G$2:$G$1311)</f>
        <v>562</v>
      </c>
      <c r="B563" s="6" t="str">
        <f aca="false">IF(G563&gt;=Parâmetros!$B$4,"A",IF(G563&gt;=Parâmetros!$B$5,"B","C"))</f>
        <v>B</v>
      </c>
      <c r="C563" s="6" t="s">
        <v>1328</v>
      </c>
      <c r="D563" s="6" t="s">
        <v>49</v>
      </c>
      <c r="E563" s="6" t="s">
        <v>50</v>
      </c>
      <c r="F563" s="6" t="s">
        <v>1082</v>
      </c>
      <c r="G563" s="7" t="n">
        <f aca="false">J563*S563</f>
        <v>1361.29223473622</v>
      </c>
      <c r="H563" s="7" t="n">
        <f aca="false">I563*Parâmetros!$B$6/100*S563</f>
        <v>63.8366923532899</v>
      </c>
      <c r="I563" s="8" t="n">
        <v>14359</v>
      </c>
      <c r="J563" s="8" t="n">
        <v>3062</v>
      </c>
      <c r="K563" s="9" t="n">
        <f aca="false">J563/I563</f>
        <v>0.213246047774915</v>
      </c>
      <c r="L563" s="10" t="n">
        <v>0.226</v>
      </c>
      <c r="M563" s="6" t="str">
        <f aca="false">IF(K563&gt;L563,"sim","não")</f>
        <v>não</v>
      </c>
      <c r="N563" s="11" t="n">
        <v>0.66</v>
      </c>
      <c r="O563" s="8" t="n">
        <v>7311</v>
      </c>
      <c r="P563" s="8" t="n">
        <v>2811</v>
      </c>
      <c r="Q563" s="9" t="n">
        <f aca="false">O563/(O563+P563)</f>
        <v>0.722288085358625</v>
      </c>
      <c r="R563" s="10" t="n">
        <v>0.771</v>
      </c>
      <c r="S563" s="12" t="n">
        <f aca="false">2*Q563-1</f>
        <v>0.44457617071725</v>
      </c>
      <c r="T563" s="10" t="n">
        <v>0.079</v>
      </c>
      <c r="U563" s="6" t="s">
        <v>144</v>
      </c>
      <c r="V563" s="6" t="s">
        <v>72</v>
      </c>
      <c r="W563" s="6" t="s">
        <v>54</v>
      </c>
      <c r="X563" s="6" t="s">
        <v>1329</v>
      </c>
      <c r="Y563" s="8" t="n">
        <v>18044</v>
      </c>
    </row>
    <row r="564" customFormat="false" ht="15" hidden="false" customHeight="false" outlineLevel="0" collapsed="false">
      <c r="A564" s="5" t="n">
        <f aca="false">RANK(G564,$G$2:$G$1311)</f>
        <v>563</v>
      </c>
      <c r="B564" s="6" t="str">
        <f aca="false">IF(G564&gt;=Parâmetros!$B$4,"A",IF(G564&gt;=Parâmetros!$B$5,"B","C"))</f>
        <v>B</v>
      </c>
      <c r="C564" s="6" t="s">
        <v>1330</v>
      </c>
      <c r="D564" s="6" t="s">
        <v>75</v>
      </c>
      <c r="E564" s="6" t="s">
        <v>50</v>
      </c>
      <c r="F564" s="6" t="s">
        <v>905</v>
      </c>
      <c r="G564" s="7" t="n">
        <f aca="false">J564*S564</f>
        <v>1360.55585186981</v>
      </c>
      <c r="H564" s="7" t="n">
        <f aca="false">I564*Parâmetros!$B$6/100*S564</f>
        <v>91.4536135523365</v>
      </c>
      <c r="I564" s="8" t="n">
        <v>21261</v>
      </c>
      <c r="J564" s="8" t="n">
        <v>3163</v>
      </c>
      <c r="K564" s="9" t="n">
        <f aca="false">J564/I564</f>
        <v>0.148770048445511</v>
      </c>
      <c r="L564" s="10" t="n">
        <v>0.15</v>
      </c>
      <c r="M564" s="6" t="str">
        <f aca="false">IF(K564&gt;L564,"sim","não")</f>
        <v>não</v>
      </c>
      <c r="N564" s="11" t="n">
        <v>-1.3</v>
      </c>
      <c r="O564" s="8" t="n">
        <v>11798</v>
      </c>
      <c r="P564" s="8" t="n">
        <v>4701</v>
      </c>
      <c r="Q564" s="9" t="n">
        <f aca="false">O564/(O564+P564)</f>
        <v>0.715073640826717</v>
      </c>
      <c r="R564" s="10" t="n">
        <v>0.728</v>
      </c>
      <c r="S564" s="12" t="n">
        <f aca="false">2*Q564-1</f>
        <v>0.430147281653434</v>
      </c>
      <c r="T564" s="10" t="n">
        <v>0.099</v>
      </c>
      <c r="U564" s="6" t="s">
        <v>63</v>
      </c>
      <c r="V564" s="6" t="s">
        <v>59</v>
      </c>
      <c r="W564" s="6" t="s">
        <v>54</v>
      </c>
      <c r="X564" s="6" t="s">
        <v>1331</v>
      </c>
      <c r="Y564" s="8" t="n">
        <v>23391</v>
      </c>
    </row>
    <row r="565" customFormat="false" ht="15" hidden="false" customHeight="false" outlineLevel="0" collapsed="false">
      <c r="A565" s="5" t="n">
        <f aca="false">RANK(G565,$G$2:$G$1311)</f>
        <v>564</v>
      </c>
      <c r="B565" s="6" t="str">
        <f aca="false">IF(G565&gt;=Parâmetros!$B$4,"A",IF(G565&gt;=Parâmetros!$B$5,"B","C"))</f>
        <v>B</v>
      </c>
      <c r="C565" s="6" t="s">
        <v>1332</v>
      </c>
      <c r="D565" s="6" t="s">
        <v>86</v>
      </c>
      <c r="E565" s="6" t="s">
        <v>50</v>
      </c>
      <c r="F565" s="6" t="s">
        <v>235</v>
      </c>
      <c r="G565" s="7" t="n">
        <f aca="false">J565*S565</f>
        <v>1359.45561680289</v>
      </c>
      <c r="H565" s="7" t="n">
        <f aca="false">I565*Parâmetros!$B$6/100*S565</f>
        <v>70.2531895076982</v>
      </c>
      <c r="I565" s="8" t="n">
        <v>14387</v>
      </c>
      <c r="J565" s="8" t="n">
        <v>2784</v>
      </c>
      <c r="K565" s="9" t="n">
        <f aca="false">J565/I565</f>
        <v>0.193508028080906</v>
      </c>
      <c r="L565" s="10" t="n">
        <v>0.288</v>
      </c>
      <c r="M565" s="6" t="str">
        <f aca="false">IF(K565&gt;L565,"sim","não")</f>
        <v>não</v>
      </c>
      <c r="N565" s="11" t="n">
        <v>0.35</v>
      </c>
      <c r="O565" s="8" t="n">
        <v>7830</v>
      </c>
      <c r="P565" s="8" t="n">
        <v>2692</v>
      </c>
      <c r="Q565" s="9" t="n">
        <f aca="false">O565/(O565+P565)</f>
        <v>0.744155103592473</v>
      </c>
      <c r="R565" s="10" t="n">
        <v>0.795</v>
      </c>
      <c r="S565" s="12" t="n">
        <f aca="false">2*Q565-1</f>
        <v>0.488310207184946</v>
      </c>
      <c r="T565" s="10" t="n">
        <v>0.1</v>
      </c>
      <c r="U565" s="6" t="s">
        <v>52</v>
      </c>
      <c r="V565" s="6" t="s">
        <v>53</v>
      </c>
      <c r="W565" s="6" t="s">
        <v>54</v>
      </c>
      <c r="X565" s="6" t="s">
        <v>1333</v>
      </c>
      <c r="Y565" s="8" t="n">
        <v>17919</v>
      </c>
    </row>
    <row r="566" customFormat="false" ht="15" hidden="false" customHeight="false" outlineLevel="0" collapsed="false">
      <c r="A566" s="5" t="n">
        <f aca="false">RANK(G566,$G$2:$G$1311)</f>
        <v>565</v>
      </c>
      <c r="B566" s="6" t="str">
        <f aca="false">IF(G566&gt;=Parâmetros!$B$4,"A",IF(G566&gt;=Parâmetros!$B$5,"B","C"))</f>
        <v>B</v>
      </c>
      <c r="C566" s="6" t="s">
        <v>1334</v>
      </c>
      <c r="D566" s="6" t="s">
        <v>49</v>
      </c>
      <c r="E566" s="6" t="s">
        <v>50</v>
      </c>
      <c r="F566" s="6" t="s">
        <v>289</v>
      </c>
      <c r="G566" s="7" t="n">
        <f aca="false">J566*S566</f>
        <v>1359.07898614795</v>
      </c>
      <c r="H566" s="7" t="n">
        <f aca="false">I566*Parâmetros!$B$6/100*S566</f>
        <v>53.0776156793398</v>
      </c>
      <c r="I566" s="8" t="n">
        <v>10033</v>
      </c>
      <c r="J566" s="8" t="n">
        <v>2569</v>
      </c>
      <c r="K566" s="9" t="n">
        <f aca="false">J566/I566</f>
        <v>0.256055018439151</v>
      </c>
      <c r="L566" s="10" t="n">
        <v>0.299</v>
      </c>
      <c r="M566" s="6" t="str">
        <f aca="false">IF(K566&gt;L566,"sim","não")</f>
        <v>não</v>
      </c>
      <c r="N566" s="11" t="n">
        <v>0.51</v>
      </c>
      <c r="O566" s="8" t="n">
        <v>5188</v>
      </c>
      <c r="P566" s="8" t="n">
        <v>1598</v>
      </c>
      <c r="Q566" s="9" t="n">
        <f aca="false">O566/(O566+P566)</f>
        <v>0.764515178308282</v>
      </c>
      <c r="R566" s="10" t="n">
        <v>0.777</v>
      </c>
      <c r="S566" s="12" t="n">
        <f aca="false">2*Q566-1</f>
        <v>0.529030356616564</v>
      </c>
      <c r="T566" s="10" t="n">
        <v>0.115</v>
      </c>
      <c r="U566" s="6" t="s">
        <v>71</v>
      </c>
      <c r="V566" s="6" t="s">
        <v>72</v>
      </c>
      <c r="W566" s="6" t="s">
        <v>54</v>
      </c>
      <c r="X566" s="6" t="s">
        <v>1335</v>
      </c>
      <c r="Y566" s="8" t="n">
        <v>10454</v>
      </c>
    </row>
    <row r="567" customFormat="false" ht="15" hidden="false" customHeight="false" outlineLevel="0" collapsed="false">
      <c r="A567" s="5" t="n">
        <f aca="false">RANK(G567,$G$2:$G$1311)</f>
        <v>566</v>
      </c>
      <c r="B567" s="6" t="str">
        <f aca="false">IF(G567&gt;=Parâmetros!$B$4,"A",IF(G567&gt;=Parâmetros!$B$5,"B","C"))</f>
        <v>B</v>
      </c>
      <c r="C567" s="6" t="s">
        <v>1328</v>
      </c>
      <c r="D567" s="6" t="s">
        <v>445</v>
      </c>
      <c r="E567" s="6" t="s">
        <v>50</v>
      </c>
      <c r="F567" s="6" t="s">
        <v>481</v>
      </c>
      <c r="G567" s="7" t="n">
        <f aca="false">J567*S567</f>
        <v>1350.48959253185</v>
      </c>
      <c r="H567" s="7" t="n">
        <f aca="false">I567*Parâmetros!$B$6/100*S567</f>
        <v>61.3250687523653</v>
      </c>
      <c r="I567" s="8" t="n">
        <v>11366</v>
      </c>
      <c r="J567" s="8" t="n">
        <v>2503</v>
      </c>
      <c r="K567" s="9" t="n">
        <f aca="false">J567/I567</f>
        <v>0.22021819461552</v>
      </c>
      <c r="L567" s="10" t="n">
        <v>0.237</v>
      </c>
      <c r="M567" s="6" t="str">
        <f aca="false">IF(K567&gt;L567,"sim","não")</f>
        <v>não</v>
      </c>
      <c r="N567" s="11" t="n">
        <v>-1.15</v>
      </c>
      <c r="O567" s="8" t="n">
        <v>6102</v>
      </c>
      <c r="P567" s="8" t="n">
        <v>1825</v>
      </c>
      <c r="Q567" s="9" t="n">
        <f aca="false">O567/(O567+P567)</f>
        <v>0.769774189478996</v>
      </c>
      <c r="R567" s="10" t="n">
        <v>0.802</v>
      </c>
      <c r="S567" s="12" t="n">
        <f aca="false">2*Q567-1</f>
        <v>0.539548378957992</v>
      </c>
      <c r="T567" s="10" t="n">
        <v>0.129</v>
      </c>
      <c r="U567" s="6" t="s">
        <v>102</v>
      </c>
      <c r="V567" s="6" t="s">
        <v>72</v>
      </c>
      <c r="W567" s="6" t="s">
        <v>54</v>
      </c>
      <c r="X567" s="6" t="s">
        <v>1336</v>
      </c>
      <c r="Y567" s="8" t="n">
        <v>14068</v>
      </c>
    </row>
    <row r="568" customFormat="false" ht="15" hidden="false" customHeight="false" outlineLevel="0" collapsed="false">
      <c r="A568" s="5" t="n">
        <f aca="false">RANK(G568,$G$2:$G$1311)</f>
        <v>567</v>
      </c>
      <c r="B568" s="6" t="str">
        <f aca="false">IF(G568&gt;=Parâmetros!$B$4,"A",IF(G568&gt;=Parâmetros!$B$5,"B","C"))</f>
        <v>B</v>
      </c>
      <c r="C568" s="6" t="s">
        <v>1337</v>
      </c>
      <c r="D568" s="6" t="s">
        <v>75</v>
      </c>
      <c r="E568" s="6" t="s">
        <v>50</v>
      </c>
      <c r="F568" s="6" t="s">
        <v>280</v>
      </c>
      <c r="G568" s="7" t="n">
        <f aca="false">J568*S568</f>
        <v>1350.25689100322</v>
      </c>
      <c r="H568" s="7" t="n">
        <f aca="false">I568*Parâmetros!$B$6/100*S568</f>
        <v>81.1238155869596</v>
      </c>
      <c r="I568" s="8" t="n">
        <v>18709</v>
      </c>
      <c r="J568" s="8" t="n">
        <v>3114</v>
      </c>
      <c r="K568" s="9" t="n">
        <f aca="false">J568/I568</f>
        <v>0.166443957453632</v>
      </c>
      <c r="L568" s="10" t="n">
        <v>0.153</v>
      </c>
      <c r="M568" s="6" t="str">
        <f aca="false">IF(K568&gt;L568,"sim","não")</f>
        <v>sim</v>
      </c>
      <c r="N568" s="11" t="n">
        <v>-0.13</v>
      </c>
      <c r="O568" s="8" t="n">
        <v>10246</v>
      </c>
      <c r="P568" s="8" t="n">
        <v>4048</v>
      </c>
      <c r="Q568" s="9" t="n">
        <f aca="false">O568/(O568+P568)</f>
        <v>0.716804253532951</v>
      </c>
      <c r="R568" s="10" t="n">
        <v>0.739</v>
      </c>
      <c r="S568" s="12" t="n">
        <f aca="false">2*Q568-1</f>
        <v>0.433608507065902</v>
      </c>
      <c r="T568" s="10" t="n">
        <v>0.083</v>
      </c>
      <c r="U568" s="6" t="s">
        <v>77</v>
      </c>
      <c r="V568" s="6" t="s">
        <v>59</v>
      </c>
      <c r="W568" s="6" t="s">
        <v>54</v>
      </c>
      <c r="X568" s="6" t="s">
        <v>1338</v>
      </c>
      <c r="Y568" s="8" t="n">
        <v>20189</v>
      </c>
    </row>
    <row r="569" customFormat="false" ht="15" hidden="false" customHeight="false" outlineLevel="0" collapsed="false">
      <c r="A569" s="5" t="n">
        <f aca="false">RANK(G569,$G$2:$G$1311)</f>
        <v>568</v>
      </c>
      <c r="B569" s="6" t="str">
        <f aca="false">IF(G569&gt;=Parâmetros!$B$4,"A",IF(G569&gt;=Parâmetros!$B$5,"B","C"))</f>
        <v>B</v>
      </c>
      <c r="C569" s="6" t="s">
        <v>1339</v>
      </c>
      <c r="D569" s="6" t="s">
        <v>66</v>
      </c>
      <c r="E569" s="6" t="s">
        <v>50</v>
      </c>
      <c r="F569" s="6" t="s">
        <v>99</v>
      </c>
      <c r="G569" s="7" t="n">
        <f aca="false">J569*S569</f>
        <v>1349.72598807684</v>
      </c>
      <c r="H569" s="7" t="n">
        <f aca="false">I569*Parâmetros!$B$6/100*S569</f>
        <v>77.8407992934423</v>
      </c>
      <c r="I569" s="8" t="n">
        <v>12186</v>
      </c>
      <c r="J569" s="8" t="n">
        <v>2113</v>
      </c>
      <c r="K569" s="9" t="n">
        <f aca="false">J569/I569</f>
        <v>0.173395699983588</v>
      </c>
      <c r="L569" s="10" t="n">
        <v>0.179</v>
      </c>
      <c r="M569" s="6" t="str">
        <f aca="false">IF(K569&gt;L569,"sim","não")</f>
        <v>não</v>
      </c>
      <c r="N569" s="11" t="n">
        <v>-1.01</v>
      </c>
      <c r="O569" s="8" t="n">
        <v>7422</v>
      </c>
      <c r="P569" s="8" t="n">
        <v>1636</v>
      </c>
      <c r="Q569" s="9" t="n">
        <f aca="false">O569/(O569+P569)</f>
        <v>0.819386177964231</v>
      </c>
      <c r="R569" s="10" t="n">
        <v>0.844</v>
      </c>
      <c r="S569" s="12" t="n">
        <f aca="false">2*Q569-1</f>
        <v>0.638772355928461</v>
      </c>
      <c r="T569" s="10" t="n">
        <v>0.117</v>
      </c>
      <c r="U569" s="6" t="s">
        <v>102</v>
      </c>
      <c r="V569" s="6" t="s">
        <v>72</v>
      </c>
      <c r="W569" s="6" t="s">
        <v>54</v>
      </c>
      <c r="X569" s="6" t="s">
        <v>1340</v>
      </c>
      <c r="Y569" s="8" t="n">
        <v>14705</v>
      </c>
    </row>
    <row r="570" customFormat="false" ht="15" hidden="false" customHeight="false" outlineLevel="0" collapsed="false">
      <c r="A570" s="5" t="n">
        <f aca="false">RANK(G570,$G$2:$G$1311)</f>
        <v>569</v>
      </c>
      <c r="B570" s="6" t="str">
        <f aca="false">IF(G570&gt;=Parâmetros!$B$4,"A",IF(G570&gt;=Parâmetros!$B$5,"B","C"))</f>
        <v>B</v>
      </c>
      <c r="C570" s="6" t="s">
        <v>1341</v>
      </c>
      <c r="D570" s="6" t="s">
        <v>49</v>
      </c>
      <c r="E570" s="6" t="s">
        <v>50</v>
      </c>
      <c r="F570" s="6" t="s">
        <v>468</v>
      </c>
      <c r="G570" s="7" t="n">
        <f aca="false">J570*S570</f>
        <v>1349.60209627329</v>
      </c>
      <c r="H570" s="7" t="n">
        <f aca="false">I570*Parâmetros!$B$6/100*S570</f>
        <v>77.2828998447205</v>
      </c>
      <c r="I570" s="8" t="n">
        <v>13497</v>
      </c>
      <c r="J570" s="8" t="n">
        <v>2357</v>
      </c>
      <c r="K570" s="9" t="n">
        <f aca="false">J570/I570</f>
        <v>0.174631399570275</v>
      </c>
      <c r="L570" s="10" t="n">
        <v>0.215</v>
      </c>
      <c r="M570" s="6" t="str">
        <f aca="false">IF(K570&gt;L570,"sim","não")</f>
        <v>não</v>
      </c>
      <c r="N570" s="11" t="n">
        <v>-0.41</v>
      </c>
      <c r="O570" s="8" t="n">
        <v>8102</v>
      </c>
      <c r="P570" s="8" t="n">
        <v>2202</v>
      </c>
      <c r="Q570" s="9" t="n">
        <f aca="false">O570/(O570+P570)</f>
        <v>0.786296583850932</v>
      </c>
      <c r="R570" s="10" t="n">
        <v>0.808</v>
      </c>
      <c r="S570" s="12" t="n">
        <f aca="false">2*Q570-1</f>
        <v>0.572593167701863</v>
      </c>
      <c r="T570" s="10" t="n">
        <v>0.104</v>
      </c>
      <c r="U570" s="6" t="s">
        <v>77</v>
      </c>
      <c r="V570" s="6" t="s">
        <v>59</v>
      </c>
      <c r="W570" s="6" t="s">
        <v>54</v>
      </c>
      <c r="X570" s="6" t="s">
        <v>1342</v>
      </c>
      <c r="Y570" s="8" t="n">
        <v>16348</v>
      </c>
    </row>
    <row r="571" customFormat="false" ht="15" hidden="false" customHeight="false" outlineLevel="0" collapsed="false">
      <c r="A571" s="5" t="n">
        <f aca="false">RANK(G571,$G$2:$G$1311)</f>
        <v>570</v>
      </c>
      <c r="B571" s="6" t="str">
        <f aca="false">IF(G571&gt;=Parâmetros!$B$4,"A",IF(G571&gt;=Parâmetros!$B$5,"B","C"))</f>
        <v>B</v>
      </c>
      <c r="C571" s="6" t="s">
        <v>1206</v>
      </c>
      <c r="D571" s="6" t="s">
        <v>445</v>
      </c>
      <c r="E571" s="6" t="s">
        <v>50</v>
      </c>
      <c r="F571" s="6" t="s">
        <v>825</v>
      </c>
      <c r="G571" s="7" t="n">
        <f aca="false">J571*S571</f>
        <v>1346.2460885114</v>
      </c>
      <c r="H571" s="7" t="n">
        <f aca="false">I571*Parâmetros!$B$6/100*S571</f>
        <v>73.0017612874385</v>
      </c>
      <c r="I571" s="8" t="n">
        <v>12228</v>
      </c>
      <c r="J571" s="8" t="n">
        <v>2255</v>
      </c>
      <c r="K571" s="9" t="n">
        <f aca="false">J571/I571</f>
        <v>0.184412823029114</v>
      </c>
      <c r="L571" s="10" t="n">
        <v>0.196</v>
      </c>
      <c r="M571" s="6" t="str">
        <f aca="false">IF(K571&gt;L571,"sim","não")</f>
        <v>não</v>
      </c>
      <c r="N571" s="11" t="n">
        <v>-1</v>
      </c>
      <c r="O571" s="8" t="n">
        <v>7145</v>
      </c>
      <c r="P571" s="8" t="n">
        <v>1803</v>
      </c>
      <c r="Q571" s="9" t="n">
        <f aca="false">O571/(O571+P571)</f>
        <v>0.798502458649978</v>
      </c>
      <c r="R571" s="10" t="n">
        <v>0.822</v>
      </c>
      <c r="S571" s="12" t="n">
        <f aca="false">2*Q571-1</f>
        <v>0.597004917299955</v>
      </c>
      <c r="T571" s="10" t="n">
        <v>0.1</v>
      </c>
      <c r="U571" s="6" t="s">
        <v>96</v>
      </c>
      <c r="V571" s="6" t="s">
        <v>72</v>
      </c>
      <c r="W571" s="6" t="s">
        <v>54</v>
      </c>
      <c r="X571" s="6" t="s">
        <v>1343</v>
      </c>
      <c r="Y571" s="8" t="n">
        <v>13725</v>
      </c>
    </row>
    <row r="572" customFormat="false" ht="15" hidden="false" customHeight="false" outlineLevel="0" collapsed="false">
      <c r="A572" s="5" t="n">
        <f aca="false">RANK(G572,$G$2:$G$1311)</f>
        <v>571</v>
      </c>
      <c r="B572" s="6" t="str">
        <f aca="false">IF(G572&gt;=Parâmetros!$B$4,"A",IF(G572&gt;=Parâmetros!$B$5,"B","C"))</f>
        <v>B</v>
      </c>
      <c r="C572" s="6" t="s">
        <v>1344</v>
      </c>
      <c r="D572" s="6" t="s">
        <v>445</v>
      </c>
      <c r="E572" s="6" t="s">
        <v>50</v>
      </c>
      <c r="F572" s="6" t="s">
        <v>1345</v>
      </c>
      <c r="G572" s="7" t="n">
        <f aca="false">J572*S572</f>
        <v>1344.19507789569</v>
      </c>
      <c r="H572" s="7" t="n">
        <f aca="false">I572*Parâmetros!$B$6/100*S572</f>
        <v>69.0134296680967</v>
      </c>
      <c r="I572" s="8" t="n">
        <v>12091</v>
      </c>
      <c r="J572" s="8" t="n">
        <v>2355</v>
      </c>
      <c r="K572" s="9" t="n">
        <f aca="false">J572/I572</f>
        <v>0.194772971631792</v>
      </c>
      <c r="L572" s="10" t="n">
        <v>0.191</v>
      </c>
      <c r="M572" s="6" t="str">
        <f aca="false">IF(K572&gt;L572,"sim","não")</f>
        <v>sim</v>
      </c>
      <c r="N572" s="11" t="n">
        <v>-0.39</v>
      </c>
      <c r="O572" s="8" t="n">
        <v>6957</v>
      </c>
      <c r="P572" s="8" t="n">
        <v>1901</v>
      </c>
      <c r="Q572" s="9" t="n">
        <f aca="false">O572/(O572+P572)</f>
        <v>0.785391736283586</v>
      </c>
      <c r="R572" s="10" t="n">
        <v>0.819</v>
      </c>
      <c r="S572" s="12" t="n">
        <f aca="false">2*Q572-1</f>
        <v>0.570783472567171</v>
      </c>
      <c r="T572" s="10" t="n">
        <v>0.102</v>
      </c>
      <c r="U572" s="6" t="s">
        <v>63</v>
      </c>
      <c r="V572" s="6" t="s">
        <v>59</v>
      </c>
      <c r="W572" s="6" t="s">
        <v>54</v>
      </c>
      <c r="X572" s="6" t="s">
        <v>1346</v>
      </c>
      <c r="Y572" s="8" t="n">
        <v>14631</v>
      </c>
    </row>
    <row r="573" customFormat="false" ht="15" hidden="false" customHeight="false" outlineLevel="0" collapsed="false">
      <c r="A573" s="5" t="n">
        <f aca="false">RANK(G573,$G$2:$G$1311)</f>
        <v>572</v>
      </c>
      <c r="B573" s="6" t="str">
        <f aca="false">IF(G573&gt;=Parâmetros!$B$4,"A",IF(G573&gt;=Parâmetros!$B$5,"B","C"))</f>
        <v>B</v>
      </c>
      <c r="C573" s="6" t="s">
        <v>1347</v>
      </c>
      <c r="D573" s="6" t="s">
        <v>351</v>
      </c>
      <c r="E573" s="6" t="s">
        <v>50</v>
      </c>
      <c r="F573" s="6" t="s">
        <v>1348</v>
      </c>
      <c r="G573" s="7" t="n">
        <f aca="false">J573*S573</f>
        <v>1342.72333548804</v>
      </c>
      <c r="H573" s="7" t="n">
        <f aca="false">I573*Parâmetros!$B$6/100*S573</f>
        <v>72.3238655462185</v>
      </c>
      <c r="I573" s="8" t="n">
        <v>17134</v>
      </c>
      <c r="J573" s="8" t="n">
        <v>3181</v>
      </c>
      <c r="K573" s="9" t="n">
        <f aca="false">J573/I573</f>
        <v>0.185654254698261</v>
      </c>
      <c r="L573" s="10" t="n">
        <v>0.202</v>
      </c>
      <c r="M573" s="6" t="str">
        <f aca="false">IF(K573&gt;L573,"sim","não")</f>
        <v>não</v>
      </c>
      <c r="N573" s="11" t="n">
        <v>1.37</v>
      </c>
      <c r="O573" s="8" t="n">
        <v>8800</v>
      </c>
      <c r="P573" s="8" t="n">
        <v>3576</v>
      </c>
      <c r="Q573" s="9" t="n">
        <f aca="false">O573/(O573+P573)</f>
        <v>0.711053652230123</v>
      </c>
      <c r="R573" s="10" t="n">
        <v>0.739</v>
      </c>
      <c r="S573" s="12" t="n">
        <f aca="false">2*Q573-1</f>
        <v>0.422107304460246</v>
      </c>
      <c r="T573" s="10" t="n">
        <v>0.117</v>
      </c>
      <c r="U573" s="6" t="s">
        <v>71</v>
      </c>
      <c r="V573" s="6" t="s">
        <v>72</v>
      </c>
      <c r="W573" s="6" t="s">
        <v>54</v>
      </c>
      <c r="X573" s="6" t="s">
        <v>1349</v>
      </c>
      <c r="Y573" s="8" t="n">
        <v>19939</v>
      </c>
    </row>
    <row r="574" customFormat="false" ht="15" hidden="false" customHeight="false" outlineLevel="0" collapsed="false">
      <c r="A574" s="5" t="n">
        <f aca="false">RANK(G574,$G$2:$G$1311)</f>
        <v>573</v>
      </c>
      <c r="B574" s="6" t="str">
        <f aca="false">IF(G574&gt;=Parâmetros!$B$4,"A",IF(G574&gt;=Parâmetros!$B$5,"B","C"))</f>
        <v>B</v>
      </c>
      <c r="C574" s="6" t="s">
        <v>1350</v>
      </c>
      <c r="D574" s="6" t="s">
        <v>86</v>
      </c>
      <c r="E574" s="6" t="s">
        <v>50</v>
      </c>
      <c r="F574" s="6" t="s">
        <v>336</v>
      </c>
      <c r="G574" s="7" t="n">
        <f aca="false">J574*S574</f>
        <v>1341.31065532766</v>
      </c>
      <c r="H574" s="7" t="n">
        <f aca="false">I574*Parâmetros!$B$6/100*S574</f>
        <v>63.9299249624812</v>
      </c>
      <c r="I574" s="8" t="n">
        <v>10867</v>
      </c>
      <c r="J574" s="8" t="n">
        <v>2280</v>
      </c>
      <c r="K574" s="9" t="n">
        <f aca="false">J574/I574</f>
        <v>0.209809515045551</v>
      </c>
      <c r="L574" s="10" t="n">
        <v>0.301</v>
      </c>
      <c r="M574" s="6" t="str">
        <f aca="false">IF(K574&gt;L574,"sim","não")</f>
        <v>não</v>
      </c>
      <c r="N574" s="11" t="n">
        <v>1.99</v>
      </c>
      <c r="O574" s="8" t="n">
        <v>6350</v>
      </c>
      <c r="P574" s="8" t="n">
        <v>1646</v>
      </c>
      <c r="Q574" s="9" t="n">
        <f aca="false">O574/(O574+P574)</f>
        <v>0.794147073536768</v>
      </c>
      <c r="R574" s="10" t="n">
        <v>0.832</v>
      </c>
      <c r="S574" s="12" t="n">
        <f aca="false">2*Q574-1</f>
        <v>0.588294147073537</v>
      </c>
      <c r="T574" s="10" t="n">
        <v>0.076</v>
      </c>
      <c r="U574" s="6" t="s">
        <v>301</v>
      </c>
      <c r="V574" s="6" t="s">
        <v>53</v>
      </c>
      <c r="W574" s="6" t="s">
        <v>54</v>
      </c>
      <c r="X574" s="6" t="s">
        <v>1351</v>
      </c>
      <c r="Y574" s="8" t="n">
        <v>13974</v>
      </c>
    </row>
    <row r="575" customFormat="false" ht="15" hidden="false" customHeight="false" outlineLevel="0" collapsed="false">
      <c r="A575" s="5" t="n">
        <f aca="false">RANK(G575,$G$2:$G$1311)</f>
        <v>574</v>
      </c>
      <c r="B575" s="6" t="str">
        <f aca="false">IF(G575&gt;=Parâmetros!$B$4,"A",IF(G575&gt;=Parâmetros!$B$5,"B","C"))</f>
        <v>B</v>
      </c>
      <c r="C575" s="6" t="s">
        <v>1352</v>
      </c>
      <c r="D575" s="6" t="s">
        <v>66</v>
      </c>
      <c r="E575" s="6" t="s">
        <v>50</v>
      </c>
      <c r="F575" s="6" t="s">
        <v>476</v>
      </c>
      <c r="G575" s="7" t="n">
        <f aca="false">J575*S575</f>
        <v>1338.78154187114</v>
      </c>
      <c r="H575" s="7" t="n">
        <f aca="false">I575*Parâmetros!$B$6/100*S575</f>
        <v>66.4531518125693</v>
      </c>
      <c r="I575" s="8" t="n">
        <v>17368</v>
      </c>
      <c r="J575" s="8" t="n">
        <v>3499</v>
      </c>
      <c r="K575" s="9" t="n">
        <f aca="false">J575/I575</f>
        <v>0.201462459695993</v>
      </c>
      <c r="L575" s="10" t="n">
        <v>0.198</v>
      </c>
      <c r="M575" s="6" t="str">
        <f aca="false">IF(K575&gt;L575,"sim","não")</f>
        <v>sim</v>
      </c>
      <c r="N575" s="11" t="n">
        <v>-0.58</v>
      </c>
      <c r="O575" s="8" t="n">
        <v>8734</v>
      </c>
      <c r="P575" s="8" t="n">
        <v>3900</v>
      </c>
      <c r="Q575" s="9" t="n">
        <f aca="false">O575/(O575+P575)</f>
        <v>0.691309165743233</v>
      </c>
      <c r="R575" s="10" t="n">
        <v>0.688</v>
      </c>
      <c r="S575" s="12" t="n">
        <f aca="false">2*Q575-1</f>
        <v>0.382618331486465</v>
      </c>
      <c r="T575" s="10" t="n">
        <v>0.082</v>
      </c>
      <c r="U575" s="6" t="s">
        <v>144</v>
      </c>
      <c r="V575" s="6" t="s">
        <v>72</v>
      </c>
      <c r="W575" s="6" t="s">
        <v>54</v>
      </c>
      <c r="X575" s="6" t="s">
        <v>1353</v>
      </c>
      <c r="Y575" s="8" t="n">
        <v>18205</v>
      </c>
    </row>
    <row r="576" customFormat="false" ht="15" hidden="false" customHeight="false" outlineLevel="0" collapsed="false">
      <c r="A576" s="5" t="n">
        <f aca="false">RANK(G576,$G$2:$G$1311)</f>
        <v>575</v>
      </c>
      <c r="B576" s="6" t="str">
        <f aca="false">IF(G576&gt;=Parâmetros!$B$4,"A",IF(G576&gt;=Parâmetros!$B$5,"B","C"))</f>
        <v>B</v>
      </c>
      <c r="C576" s="6" t="s">
        <v>1354</v>
      </c>
      <c r="D576" s="6" t="s">
        <v>49</v>
      </c>
      <c r="E576" s="6" t="s">
        <v>50</v>
      </c>
      <c r="F576" s="6" t="s">
        <v>1355</v>
      </c>
      <c r="G576" s="7" t="n">
        <f aca="false">J576*S576</f>
        <v>1338.7590535103</v>
      </c>
      <c r="H576" s="7" t="n">
        <f aca="false">I576*Parâmetros!$B$6/100*S576</f>
        <v>48.153448441535</v>
      </c>
      <c r="I576" s="8" t="n">
        <v>25527</v>
      </c>
      <c r="J576" s="8" t="n">
        <v>7097</v>
      </c>
      <c r="K576" s="9" t="n">
        <f aca="false">J576/I576</f>
        <v>0.278019352058605</v>
      </c>
      <c r="L576" s="10" t="n">
        <v>0.257</v>
      </c>
      <c r="M576" s="6" t="str">
        <f aca="false">IF(K576&gt;L576,"sim","não")</f>
        <v>sim</v>
      </c>
      <c r="N576" s="11" t="n">
        <v>-0.14</v>
      </c>
      <c r="O576" s="8" t="n">
        <v>9896</v>
      </c>
      <c r="P576" s="8" t="n">
        <v>6755</v>
      </c>
      <c r="Q576" s="9" t="n">
        <f aca="false">O576/(O576+P576)</f>
        <v>0.594318659539968</v>
      </c>
      <c r="R576" s="10" t="n">
        <v>0.623</v>
      </c>
      <c r="S576" s="12" t="n">
        <f aca="false">2*Q576-1</f>
        <v>0.188637319079935</v>
      </c>
      <c r="T576" s="10" t="n">
        <v>0.079</v>
      </c>
      <c r="U576" s="6" t="s">
        <v>58</v>
      </c>
      <c r="V576" s="6" t="s">
        <v>59</v>
      </c>
      <c r="W576" s="6" t="s">
        <v>54</v>
      </c>
      <c r="X576" s="6" t="s">
        <v>1356</v>
      </c>
      <c r="Y576" s="8" t="n">
        <v>29185</v>
      </c>
    </row>
    <row r="577" customFormat="false" ht="15" hidden="false" customHeight="false" outlineLevel="0" collapsed="false">
      <c r="A577" s="5" t="n">
        <f aca="false">RANK(G577,$G$2:$G$1311)</f>
        <v>576</v>
      </c>
      <c r="B577" s="6" t="str">
        <f aca="false">IF(G577&gt;=Parâmetros!$B$4,"A",IF(G577&gt;=Parâmetros!$B$5,"B","C"))</f>
        <v>B</v>
      </c>
      <c r="C577" s="6" t="s">
        <v>1357</v>
      </c>
      <c r="D577" s="6" t="s">
        <v>141</v>
      </c>
      <c r="E577" s="6" t="s">
        <v>142</v>
      </c>
      <c r="F577" s="6" t="s">
        <v>1358</v>
      </c>
      <c r="G577" s="7" t="n">
        <f aca="false">J577*S577</f>
        <v>1338.23188405797</v>
      </c>
      <c r="H577" s="7" t="n">
        <f aca="false">I577*Parâmetros!$B$6/100*S577</f>
        <v>49.8545596432553</v>
      </c>
      <c r="I577" s="8" t="n">
        <v>16321</v>
      </c>
      <c r="J577" s="8" t="n">
        <v>4381</v>
      </c>
      <c r="K577" s="9" t="n">
        <f aca="false">J577/I577</f>
        <v>0.268427179707126</v>
      </c>
      <c r="L577" s="10" t="n">
        <v>0.286</v>
      </c>
      <c r="M577" s="6" t="str">
        <f aca="false">IF(K577&gt;L577,"sim","não")</f>
        <v>não</v>
      </c>
      <c r="N577" s="11" t="n">
        <v>-0.88</v>
      </c>
      <c r="O577" s="8" t="n">
        <v>7026</v>
      </c>
      <c r="P577" s="8" t="n">
        <v>3738</v>
      </c>
      <c r="Q577" s="9" t="n">
        <f aca="false">O577/(O577+P577)</f>
        <v>0.65273132664437</v>
      </c>
      <c r="R577" s="10" t="n">
        <v>0.685</v>
      </c>
      <c r="S577" s="12" t="n">
        <f aca="false">2*Q577-1</f>
        <v>0.30546265328874</v>
      </c>
      <c r="T577" s="10" t="n">
        <v>0.154</v>
      </c>
      <c r="U577" s="6" t="s">
        <v>96</v>
      </c>
      <c r="V577" s="6" t="s">
        <v>72</v>
      </c>
      <c r="W577" s="6" t="s">
        <v>54</v>
      </c>
      <c r="X577" s="6" t="s">
        <v>1359</v>
      </c>
      <c r="Y577" s="8" t="n">
        <v>20156</v>
      </c>
    </row>
    <row r="578" customFormat="false" ht="15" hidden="false" customHeight="false" outlineLevel="0" collapsed="false">
      <c r="A578" s="5" t="n">
        <f aca="false">RANK(G578,$G$2:$G$1311)</f>
        <v>577</v>
      </c>
      <c r="B578" s="6" t="str">
        <f aca="false">IF(G578&gt;=Parâmetros!$B$4,"A",IF(G578&gt;=Parâmetros!$B$5,"B","C"))</f>
        <v>B</v>
      </c>
      <c r="C578" s="6" t="s">
        <v>1360</v>
      </c>
      <c r="D578" s="6" t="s">
        <v>75</v>
      </c>
      <c r="E578" s="6" t="s">
        <v>50</v>
      </c>
      <c r="F578" s="6" t="s">
        <v>147</v>
      </c>
      <c r="G578" s="7" t="n">
        <f aca="false">J578*S578</f>
        <v>1337.30382293763</v>
      </c>
      <c r="H578" s="7" t="n">
        <f aca="false">I578*Parâmetros!$B$6/100*S578</f>
        <v>96.2961770623742</v>
      </c>
      <c r="I578" s="8" t="n">
        <v>14956</v>
      </c>
      <c r="J578" s="8" t="n">
        <v>2077</v>
      </c>
      <c r="K578" s="9" t="n">
        <f aca="false">J578/I578</f>
        <v>0.138874030489436</v>
      </c>
      <c r="L578" s="10" t="n">
        <v>0.133</v>
      </c>
      <c r="M578" s="6" t="str">
        <f aca="false">IF(K578&gt;L578,"sim","não")</f>
        <v>sim</v>
      </c>
      <c r="N578" s="11" t="n">
        <v>-0.29</v>
      </c>
      <c r="O578" s="8" t="n">
        <v>9804</v>
      </c>
      <c r="P578" s="8" t="n">
        <v>2124</v>
      </c>
      <c r="Q578" s="9" t="n">
        <f aca="false">O578/(O578+P578)</f>
        <v>0.821931589537223</v>
      </c>
      <c r="R578" s="10" t="n">
        <v>0.854</v>
      </c>
      <c r="S578" s="12" t="n">
        <f aca="false">2*Q578-1</f>
        <v>0.643863179074447</v>
      </c>
      <c r="T578" s="10" t="n">
        <v>0.118</v>
      </c>
      <c r="U578" s="6" t="s">
        <v>63</v>
      </c>
      <c r="V578" s="6" t="s">
        <v>59</v>
      </c>
      <c r="W578" s="6" t="s">
        <v>54</v>
      </c>
      <c r="X578" s="6" t="s">
        <v>1361</v>
      </c>
      <c r="Y578" s="8" t="n">
        <v>15910</v>
      </c>
    </row>
    <row r="579" customFormat="false" ht="15" hidden="false" customHeight="false" outlineLevel="0" collapsed="false">
      <c r="A579" s="5" t="n">
        <f aca="false">RANK(G579,$G$2:$G$1311)</f>
        <v>578</v>
      </c>
      <c r="B579" s="6" t="str">
        <f aca="false">IF(G579&gt;=Parâmetros!$B$4,"A",IF(G579&gt;=Parâmetros!$B$5,"B","C"))</f>
        <v>B</v>
      </c>
      <c r="C579" s="6" t="s">
        <v>1362</v>
      </c>
      <c r="D579" s="6" t="s">
        <v>445</v>
      </c>
      <c r="E579" s="6" t="s">
        <v>50</v>
      </c>
      <c r="F579" s="6" t="s">
        <v>825</v>
      </c>
      <c r="G579" s="7" t="n">
        <f aca="false">J579*S579</f>
        <v>1335.12416674958</v>
      </c>
      <c r="H579" s="7" t="n">
        <f aca="false">I579*Parâmetros!$B$6/100*S579</f>
        <v>56.5015699930355</v>
      </c>
      <c r="I579" s="8" t="n">
        <v>14816</v>
      </c>
      <c r="J579" s="8" t="n">
        <v>3501</v>
      </c>
      <c r="K579" s="9" t="n">
        <f aca="false">J579/I579</f>
        <v>0.236298596112311</v>
      </c>
      <c r="L579" s="10" t="n">
        <v>0.24</v>
      </c>
      <c r="M579" s="6" t="str">
        <f aca="false">IF(K579&gt;L579,"sim","não")</f>
        <v>não</v>
      </c>
      <c r="N579" s="11" t="n">
        <v>-1.93</v>
      </c>
      <c r="O579" s="8" t="n">
        <v>6942</v>
      </c>
      <c r="P579" s="8" t="n">
        <v>3109</v>
      </c>
      <c r="Q579" s="9" t="n">
        <f aca="false">O579/(O579+P579)</f>
        <v>0.690677544522933</v>
      </c>
      <c r="R579" s="10" t="n">
        <v>0.747</v>
      </c>
      <c r="S579" s="12" t="n">
        <f aca="false">2*Q579-1</f>
        <v>0.381355089045866</v>
      </c>
      <c r="T579" s="10" t="n">
        <v>0.098</v>
      </c>
      <c r="U579" s="6" t="s">
        <v>52</v>
      </c>
      <c r="V579" s="6" t="s">
        <v>53</v>
      </c>
      <c r="W579" s="6" t="s">
        <v>54</v>
      </c>
      <c r="X579" s="6" t="s">
        <v>1363</v>
      </c>
      <c r="Y579" s="8" t="n">
        <v>17189</v>
      </c>
    </row>
    <row r="580" customFormat="false" ht="15" hidden="false" customHeight="false" outlineLevel="0" collapsed="false">
      <c r="A580" s="5" t="n">
        <f aca="false">RANK(G580,$G$2:$G$1311)</f>
        <v>579</v>
      </c>
      <c r="B580" s="6" t="str">
        <f aca="false">IF(G580&gt;=Parâmetros!$B$4,"A",IF(G580&gt;=Parâmetros!$B$5,"B","C"))</f>
        <v>B</v>
      </c>
      <c r="C580" s="6" t="s">
        <v>1364</v>
      </c>
      <c r="D580" s="6" t="s">
        <v>66</v>
      </c>
      <c r="E580" s="6" t="s">
        <v>50</v>
      </c>
      <c r="F580" s="6" t="s">
        <v>962</v>
      </c>
      <c r="G580" s="7" t="n">
        <f aca="false">J580*S580</f>
        <v>1334.6467036653</v>
      </c>
      <c r="H580" s="7" t="n">
        <f aca="false">I580*Parâmetros!$B$6/100*S580</f>
        <v>90.4959687747759</v>
      </c>
      <c r="I580" s="8" t="n">
        <v>21440</v>
      </c>
      <c r="J580" s="8" t="n">
        <v>3162</v>
      </c>
      <c r="K580" s="9" t="n">
        <f aca="false">J580/I580</f>
        <v>0.147481343283582</v>
      </c>
      <c r="L580" s="10" t="n">
        <v>0.137</v>
      </c>
      <c r="M580" s="6" t="str">
        <f aca="false">IF(K580&gt;L580,"sim","não")</f>
        <v>sim</v>
      </c>
      <c r="N580" s="11" t="n">
        <v>-0.25</v>
      </c>
      <c r="O580" s="8" t="n">
        <v>11659</v>
      </c>
      <c r="P580" s="8" t="n">
        <v>4738</v>
      </c>
      <c r="Q580" s="9" t="n">
        <f aca="false">O580/(O580+P580)</f>
        <v>0.711044703299384</v>
      </c>
      <c r="R580" s="10" t="n">
        <v>0.72</v>
      </c>
      <c r="S580" s="12" t="n">
        <f aca="false">2*Q580-1</f>
        <v>0.422089406598768</v>
      </c>
      <c r="T580" s="10" t="n">
        <v>0.077</v>
      </c>
      <c r="U580" s="6" t="s">
        <v>71</v>
      </c>
      <c r="V580" s="6" t="s">
        <v>72</v>
      </c>
      <c r="W580" s="6" t="s">
        <v>54</v>
      </c>
      <c r="X580" s="6" t="s">
        <v>1365</v>
      </c>
      <c r="Y580" s="8" t="n">
        <v>27749</v>
      </c>
    </row>
    <row r="581" customFormat="false" ht="15" hidden="false" customHeight="false" outlineLevel="0" collapsed="false">
      <c r="A581" s="5" t="n">
        <f aca="false">RANK(G581,$G$2:$G$1311)</f>
        <v>580</v>
      </c>
      <c r="B581" s="6" t="str">
        <f aca="false">IF(G581&gt;=Parâmetros!$B$4,"A",IF(G581&gt;=Parâmetros!$B$5,"B","C"))</f>
        <v>B</v>
      </c>
      <c r="C581" s="6" t="s">
        <v>1366</v>
      </c>
      <c r="D581" s="6" t="s">
        <v>223</v>
      </c>
      <c r="E581" s="6" t="s">
        <v>209</v>
      </c>
      <c r="F581" s="6" t="s">
        <v>252</v>
      </c>
      <c r="G581" s="7" t="n">
        <f aca="false">J581*S581</f>
        <v>1333.51967237092</v>
      </c>
      <c r="H581" s="7" t="n">
        <f aca="false">I581*Parâmetros!$B$6/100*S581</f>
        <v>69.0937808980547</v>
      </c>
      <c r="I581" s="8" t="n">
        <v>18518</v>
      </c>
      <c r="J581" s="8" t="n">
        <v>3574</v>
      </c>
      <c r="K581" s="9" t="n">
        <f aca="false">J581/I581</f>
        <v>0.193001404039313</v>
      </c>
      <c r="L581" s="10" t="n">
        <v>0.233</v>
      </c>
      <c r="M581" s="6" t="str">
        <f aca="false">IF(K581&gt;L581,"sim","não")</f>
        <v>não</v>
      </c>
      <c r="N581" s="11" t="n">
        <v>3.18</v>
      </c>
      <c r="O581" s="8" t="n">
        <v>9388</v>
      </c>
      <c r="P581" s="8" t="n">
        <v>4286</v>
      </c>
      <c r="Q581" s="9" t="n">
        <f aca="false">O581/(O581+P581)</f>
        <v>0.686558432060845</v>
      </c>
      <c r="R581" s="10" t="n">
        <v>0.737</v>
      </c>
      <c r="S581" s="12" t="n">
        <f aca="false">2*Q581-1</f>
        <v>0.373116864121691</v>
      </c>
      <c r="T581" s="10" t="n">
        <v>0.087</v>
      </c>
      <c r="U581" s="6" t="s">
        <v>96</v>
      </c>
      <c r="V581" s="6" t="s">
        <v>72</v>
      </c>
      <c r="W581" s="6" t="s">
        <v>54</v>
      </c>
      <c r="X581" s="6" t="s">
        <v>1367</v>
      </c>
      <c r="Y581" s="8" t="n">
        <v>20370</v>
      </c>
    </row>
    <row r="582" customFormat="false" ht="15" hidden="false" customHeight="false" outlineLevel="0" collapsed="false">
      <c r="A582" s="5" t="n">
        <f aca="false">RANK(G582,$G$2:$G$1311)</f>
        <v>581</v>
      </c>
      <c r="B582" s="6" t="str">
        <f aca="false">IF(G582&gt;=Parâmetros!$B$4,"A",IF(G582&gt;=Parâmetros!$B$5,"B","C"))</f>
        <v>B</v>
      </c>
      <c r="C582" s="6" t="s">
        <v>1368</v>
      </c>
      <c r="D582" s="6" t="s">
        <v>75</v>
      </c>
      <c r="E582" s="6" t="s">
        <v>50</v>
      </c>
      <c r="F582" s="6" t="s">
        <v>275</v>
      </c>
      <c r="G582" s="7" t="n">
        <f aca="false">J582*S582</f>
        <v>1331.89916154276</v>
      </c>
      <c r="H582" s="7" t="n">
        <f aca="false">I582*Parâmetros!$B$6/100*S582</f>
        <v>64.5976433761878</v>
      </c>
      <c r="I582" s="8" t="n">
        <v>12096</v>
      </c>
      <c r="J582" s="8" t="n">
        <v>2494</v>
      </c>
      <c r="K582" s="9" t="n">
        <f aca="false">J582/I582</f>
        <v>0.206183862433862</v>
      </c>
      <c r="L582" s="10" t="n">
        <v>0.229</v>
      </c>
      <c r="M582" s="6" t="str">
        <f aca="false">IF(K582&gt;L582,"sim","não")</f>
        <v>não</v>
      </c>
      <c r="N582" s="11" t="n">
        <v>0.05</v>
      </c>
      <c r="O582" s="8" t="n">
        <v>6861</v>
      </c>
      <c r="P582" s="8" t="n">
        <v>2084</v>
      </c>
      <c r="Q582" s="9" t="n">
        <f aca="false">O582/(O582+P582)</f>
        <v>0.767020681945221</v>
      </c>
      <c r="R582" s="10" t="n">
        <v>0.828</v>
      </c>
      <c r="S582" s="12" t="n">
        <f aca="false">2*Q582-1</f>
        <v>0.534041363890442</v>
      </c>
      <c r="T582" s="10" t="n">
        <v>0.13</v>
      </c>
      <c r="U582" s="6" t="s">
        <v>77</v>
      </c>
      <c r="V582" s="6" t="s">
        <v>59</v>
      </c>
      <c r="W582" s="6" t="s">
        <v>54</v>
      </c>
      <c r="X582" s="6" t="s">
        <v>1369</v>
      </c>
      <c r="Y582" s="8" t="n">
        <v>14001</v>
      </c>
    </row>
    <row r="583" customFormat="false" ht="15" hidden="false" customHeight="false" outlineLevel="0" collapsed="false">
      <c r="A583" s="5" t="n">
        <f aca="false">RANK(G583,$G$2:$G$1311)</f>
        <v>582</v>
      </c>
      <c r="B583" s="6" t="str">
        <f aca="false">IF(G583&gt;=Parâmetros!$B$4,"A",IF(G583&gt;=Parâmetros!$B$5,"B","C"))</f>
        <v>B</v>
      </c>
      <c r="C583" s="6" t="s">
        <v>1370</v>
      </c>
      <c r="D583" s="6" t="s">
        <v>66</v>
      </c>
      <c r="E583" s="6" t="s">
        <v>50</v>
      </c>
      <c r="F583" s="6" t="s">
        <v>371</v>
      </c>
      <c r="G583" s="7" t="n">
        <f aca="false">J583*S583</f>
        <v>1327.23388164114</v>
      </c>
      <c r="H583" s="7" t="n">
        <f aca="false">I583*Parâmetros!$B$6/100*S583</f>
        <v>67.9541879372282</v>
      </c>
      <c r="I583" s="8" t="n">
        <v>14551</v>
      </c>
      <c r="J583" s="8" t="n">
        <v>2842</v>
      </c>
      <c r="K583" s="9" t="n">
        <f aca="false">J583/I583</f>
        <v>0.19531303690468</v>
      </c>
      <c r="L583" s="10" t="n">
        <v>0.204</v>
      </c>
      <c r="M583" s="6" t="str">
        <f aca="false">IF(K583&gt;L583,"sim","não")</f>
        <v>não</v>
      </c>
      <c r="N583" s="11" t="n">
        <v>-0.78</v>
      </c>
      <c r="O583" s="8" t="n">
        <v>7759</v>
      </c>
      <c r="P583" s="8" t="n">
        <v>2819</v>
      </c>
      <c r="Q583" s="9" t="n">
        <f aca="false">O583/(O583+P583)</f>
        <v>0.733503497825676</v>
      </c>
      <c r="R583" s="10" t="n">
        <v>0.761</v>
      </c>
      <c r="S583" s="12" t="n">
        <f aca="false">2*Q583-1</f>
        <v>0.467006995651352</v>
      </c>
      <c r="T583" s="10" t="n">
        <v>0.087</v>
      </c>
      <c r="U583" s="6" t="s">
        <v>52</v>
      </c>
      <c r="V583" s="6" t="s">
        <v>53</v>
      </c>
      <c r="W583" s="6" t="s">
        <v>54</v>
      </c>
      <c r="X583" s="6" t="s">
        <v>1371</v>
      </c>
      <c r="Y583" s="8" t="n">
        <v>16677</v>
      </c>
    </row>
    <row r="584" customFormat="false" ht="15" hidden="false" customHeight="false" outlineLevel="0" collapsed="false">
      <c r="A584" s="5" t="n">
        <f aca="false">RANK(G584,$G$2:$G$1311)</f>
        <v>583</v>
      </c>
      <c r="B584" s="6" t="str">
        <f aca="false">IF(G584&gt;=Parâmetros!$B$4,"A",IF(G584&gt;=Parâmetros!$B$5,"B","C"))</f>
        <v>B</v>
      </c>
      <c r="C584" s="6" t="s">
        <v>1372</v>
      </c>
      <c r="D584" s="6" t="s">
        <v>49</v>
      </c>
      <c r="E584" s="6" t="s">
        <v>50</v>
      </c>
      <c r="F584" s="6" t="s">
        <v>965</v>
      </c>
      <c r="G584" s="7" t="n">
        <f aca="false">J584*S584</f>
        <v>1326.82011331445</v>
      </c>
      <c r="H584" s="7" t="n">
        <f aca="false">I584*Parâmetros!$B$6/100*S584</f>
        <v>54.7565864022663</v>
      </c>
      <c r="I584" s="8" t="n">
        <v>16260</v>
      </c>
      <c r="J584" s="8" t="n">
        <v>3940</v>
      </c>
      <c r="K584" s="9" t="n">
        <f aca="false">J584/I584</f>
        <v>0.242312423124231</v>
      </c>
      <c r="L584" s="10" t="n">
        <v>0.261</v>
      </c>
      <c r="M584" s="6" t="str">
        <f aca="false">IF(K584&gt;L584,"sim","não")</f>
        <v>não</v>
      </c>
      <c r="N584" s="11" t="n">
        <v>0.19</v>
      </c>
      <c r="O584" s="8" t="n">
        <v>7550</v>
      </c>
      <c r="P584" s="8" t="n">
        <v>3746</v>
      </c>
      <c r="Q584" s="9" t="n">
        <f aca="false">O584/(O584+P584)</f>
        <v>0.668378186968839</v>
      </c>
      <c r="R584" s="10" t="n">
        <v>0.678</v>
      </c>
      <c r="S584" s="12" t="n">
        <f aca="false">2*Q584-1</f>
        <v>0.336756373937677</v>
      </c>
      <c r="T584" s="10" t="n">
        <v>0.096</v>
      </c>
      <c r="U584" s="6" t="s">
        <v>71</v>
      </c>
      <c r="V584" s="6" t="s">
        <v>72</v>
      </c>
      <c r="W584" s="6" t="s">
        <v>54</v>
      </c>
      <c r="X584" s="6" t="s">
        <v>1373</v>
      </c>
      <c r="Y584" s="8" t="n">
        <v>20580</v>
      </c>
    </row>
    <row r="585" customFormat="false" ht="15" hidden="false" customHeight="false" outlineLevel="0" collapsed="false">
      <c r="A585" s="5" t="n">
        <f aca="false">RANK(G585,$G$2:$G$1311)</f>
        <v>584</v>
      </c>
      <c r="B585" s="6" t="str">
        <f aca="false">IF(G585&gt;=Parâmetros!$B$4,"A",IF(G585&gt;=Parâmetros!$B$5,"B","C"))</f>
        <v>B</v>
      </c>
      <c r="C585" s="6" t="s">
        <v>1374</v>
      </c>
      <c r="D585" s="6" t="s">
        <v>75</v>
      </c>
      <c r="E585" s="6" t="s">
        <v>50</v>
      </c>
      <c r="F585" s="6" t="s">
        <v>275</v>
      </c>
      <c r="G585" s="7" t="n">
        <f aca="false">J585*S585</f>
        <v>1326.57248858448</v>
      </c>
      <c r="H585" s="7" t="n">
        <f aca="false">I585*Parâmetros!$B$6/100*S585</f>
        <v>84.7058718607306</v>
      </c>
      <c r="I585" s="8" t="n">
        <v>18875</v>
      </c>
      <c r="J585" s="8" t="n">
        <v>2956</v>
      </c>
      <c r="K585" s="9" t="n">
        <f aca="false">J585/I585</f>
        <v>0.156609271523179</v>
      </c>
      <c r="L585" s="10" t="n">
        <v>0.158</v>
      </c>
      <c r="M585" s="6" t="str">
        <f aca="false">IF(K585&gt;L585,"sim","não")</f>
        <v>não</v>
      </c>
      <c r="N585" s="11" t="n">
        <v>-1.32</v>
      </c>
      <c r="O585" s="8" t="n">
        <v>10153</v>
      </c>
      <c r="P585" s="8" t="n">
        <v>3863</v>
      </c>
      <c r="Q585" s="9" t="n">
        <f aca="false">O585/(O585+P585)</f>
        <v>0.724386415525114</v>
      </c>
      <c r="R585" s="10" t="n">
        <v>0.767</v>
      </c>
      <c r="S585" s="12" t="n">
        <f aca="false">2*Q585-1</f>
        <v>0.448772831050228</v>
      </c>
      <c r="T585" s="10" t="n">
        <v>0.093</v>
      </c>
      <c r="U585" s="6" t="s">
        <v>77</v>
      </c>
      <c r="V585" s="6" t="s">
        <v>59</v>
      </c>
      <c r="W585" s="6" t="s">
        <v>54</v>
      </c>
      <c r="X585" s="6" t="s">
        <v>1375</v>
      </c>
      <c r="Y585" s="8" t="n">
        <v>20874</v>
      </c>
    </row>
    <row r="586" customFormat="false" ht="15" hidden="false" customHeight="false" outlineLevel="0" collapsed="false">
      <c r="A586" s="5" t="n">
        <f aca="false">RANK(G586,$G$2:$G$1311)</f>
        <v>585</v>
      </c>
      <c r="B586" s="6" t="str">
        <f aca="false">IF(G586&gt;=Parâmetros!$B$4,"A",IF(G586&gt;=Parâmetros!$B$5,"B","C"))</f>
        <v>B</v>
      </c>
      <c r="C586" s="6" t="s">
        <v>1376</v>
      </c>
      <c r="D586" s="6" t="s">
        <v>123</v>
      </c>
      <c r="E586" s="6" t="s">
        <v>50</v>
      </c>
      <c r="F586" s="6" t="s">
        <v>578</v>
      </c>
      <c r="G586" s="7" t="n">
        <f aca="false">J586*S586</f>
        <v>1325.13889093997</v>
      </c>
      <c r="H586" s="7" t="n">
        <f aca="false">I586*Parâmetros!$B$6/100*S586</f>
        <v>83.9048667208152</v>
      </c>
      <c r="I586" s="8" t="n">
        <v>17653</v>
      </c>
      <c r="J586" s="8" t="n">
        <v>2788</v>
      </c>
      <c r="K586" s="9" t="n">
        <f aca="false">J586/I586</f>
        <v>0.157933495723107</v>
      </c>
      <c r="L586" s="10" t="n">
        <v>0.172</v>
      </c>
      <c r="M586" s="6" t="str">
        <f aca="false">IF(K586&gt;L586,"sim","não")</f>
        <v>não</v>
      </c>
      <c r="N586" s="11" t="n">
        <v>0.78</v>
      </c>
      <c r="O586" s="8" t="n">
        <v>9990</v>
      </c>
      <c r="P586" s="8" t="n">
        <v>3553</v>
      </c>
      <c r="Q586" s="9" t="n">
        <f aca="false">O586/(O586+P586)</f>
        <v>0.737650446725246</v>
      </c>
      <c r="R586" s="10" t="n">
        <v>0.744</v>
      </c>
      <c r="S586" s="12" t="n">
        <f aca="false">2*Q586-1</f>
        <v>0.475300893450491</v>
      </c>
      <c r="T586" s="10" t="n">
        <v>0.095</v>
      </c>
      <c r="U586" s="6" t="s">
        <v>52</v>
      </c>
      <c r="V586" s="6" t="s">
        <v>53</v>
      </c>
      <c r="W586" s="6" t="s">
        <v>54</v>
      </c>
      <c r="X586" s="6" t="s">
        <v>1377</v>
      </c>
      <c r="Y586" s="8" t="n">
        <v>19654</v>
      </c>
    </row>
    <row r="587" customFormat="false" ht="15" hidden="false" customHeight="false" outlineLevel="0" collapsed="false">
      <c r="A587" s="5" t="n">
        <f aca="false">RANK(G587,$G$2:$G$1311)</f>
        <v>586</v>
      </c>
      <c r="B587" s="6" t="str">
        <f aca="false">IF(G587&gt;=Parâmetros!$B$4,"A",IF(G587&gt;=Parâmetros!$B$5,"B","C"))</f>
        <v>B</v>
      </c>
      <c r="C587" s="6" t="s">
        <v>1378</v>
      </c>
      <c r="D587" s="6" t="s">
        <v>49</v>
      </c>
      <c r="E587" s="6" t="s">
        <v>50</v>
      </c>
      <c r="F587" s="6" t="s">
        <v>189</v>
      </c>
      <c r="G587" s="7" t="n">
        <f aca="false">J587*S587</f>
        <v>1322.5002796942</v>
      </c>
      <c r="H587" s="7" t="n">
        <f aca="false">I587*Parâmetros!$B$6/100*S587</f>
        <v>67.6270663186028</v>
      </c>
      <c r="I587" s="8" t="n">
        <v>21431</v>
      </c>
      <c r="J587" s="8" t="n">
        <v>4191</v>
      </c>
      <c r="K587" s="9" t="n">
        <f aca="false">J587/I587</f>
        <v>0.195557836778498</v>
      </c>
      <c r="L587" s="10" t="n">
        <v>0.223</v>
      </c>
      <c r="M587" s="6" t="str">
        <f aca="false">IF(K587&gt;L587,"sim","não")</f>
        <v>não</v>
      </c>
      <c r="N587" s="11" t="n">
        <v>0.1</v>
      </c>
      <c r="O587" s="8" t="n">
        <v>10583</v>
      </c>
      <c r="P587" s="8" t="n">
        <v>5506</v>
      </c>
      <c r="Q587" s="9" t="n">
        <f aca="false">O587/(O587+P587)</f>
        <v>0.657778606501336</v>
      </c>
      <c r="R587" s="10" t="n">
        <v>0.699</v>
      </c>
      <c r="S587" s="12" t="n">
        <f aca="false">2*Q587-1</f>
        <v>0.315557213002673</v>
      </c>
      <c r="T587" s="10" t="n">
        <v>0.096</v>
      </c>
      <c r="U587" s="6" t="s">
        <v>63</v>
      </c>
      <c r="V587" s="6" t="s">
        <v>59</v>
      </c>
      <c r="W587" s="6" t="s">
        <v>54</v>
      </c>
      <c r="X587" s="6" t="s">
        <v>1379</v>
      </c>
      <c r="Y587" s="8" t="n">
        <v>26309</v>
      </c>
    </row>
    <row r="588" customFormat="false" ht="15" hidden="false" customHeight="false" outlineLevel="0" collapsed="false">
      <c r="A588" s="5" t="n">
        <f aca="false">RANK(G588,$G$2:$G$1311)</f>
        <v>587</v>
      </c>
      <c r="B588" s="6" t="str">
        <f aca="false">IF(G588&gt;=Parâmetros!$B$4,"A",IF(G588&gt;=Parâmetros!$B$5,"B","C"))</f>
        <v>B</v>
      </c>
      <c r="C588" s="6" t="s">
        <v>1380</v>
      </c>
      <c r="D588" s="6" t="s">
        <v>86</v>
      </c>
      <c r="E588" s="6" t="s">
        <v>50</v>
      </c>
      <c r="F588" s="6" t="s">
        <v>679</v>
      </c>
      <c r="G588" s="7" t="n">
        <f aca="false">J588*S588</f>
        <v>1322.49379949201</v>
      </c>
      <c r="H588" s="7" t="n">
        <f aca="false">I588*Parâmetros!$B$6/100*S588</f>
        <v>63.317933662035</v>
      </c>
      <c r="I588" s="8" t="n">
        <v>9159</v>
      </c>
      <c r="J588" s="8" t="n">
        <v>1913</v>
      </c>
      <c r="K588" s="9" t="n">
        <f aca="false">J588/I588</f>
        <v>0.20886559668086</v>
      </c>
      <c r="L588" s="10" t="n">
        <v>0.278</v>
      </c>
      <c r="M588" s="6" t="str">
        <f aca="false">IF(K588&gt;L588,"sim","não")</f>
        <v>não</v>
      </c>
      <c r="N588" s="11" t="n">
        <v>-1.35</v>
      </c>
      <c r="O588" s="8" t="n">
        <v>5660</v>
      </c>
      <c r="P588" s="8" t="n">
        <v>1033</v>
      </c>
      <c r="Q588" s="9" t="n">
        <f aca="false">O588/(O588+P588)</f>
        <v>0.845659644404602</v>
      </c>
      <c r="R588" s="10" t="n">
        <v>0.885</v>
      </c>
      <c r="S588" s="12" t="n">
        <f aca="false">2*Q588-1</f>
        <v>0.691319288809204</v>
      </c>
      <c r="T588" s="10" t="n">
        <v>0.126</v>
      </c>
      <c r="U588" s="6" t="s">
        <v>301</v>
      </c>
      <c r="V588" s="6" t="s">
        <v>53</v>
      </c>
      <c r="W588" s="6" t="s">
        <v>54</v>
      </c>
      <c r="X588" s="6" t="s">
        <v>1381</v>
      </c>
      <c r="Y588" s="8" t="n">
        <v>12064</v>
      </c>
    </row>
    <row r="589" customFormat="false" ht="15" hidden="false" customHeight="false" outlineLevel="0" collapsed="false">
      <c r="A589" s="5" t="n">
        <f aca="false">RANK(G589,$G$2:$G$1311)</f>
        <v>588</v>
      </c>
      <c r="B589" s="6" t="str">
        <f aca="false">IF(G589&gt;=Parâmetros!$B$4,"A",IF(G589&gt;=Parâmetros!$B$5,"B","C"))</f>
        <v>B</v>
      </c>
      <c r="C589" s="6" t="s">
        <v>830</v>
      </c>
      <c r="D589" s="6" t="s">
        <v>86</v>
      </c>
      <c r="E589" s="6" t="s">
        <v>50</v>
      </c>
      <c r="F589" s="6" t="s">
        <v>830</v>
      </c>
      <c r="G589" s="7" t="n">
        <f aca="false">J589*S589</f>
        <v>1322.27883731158</v>
      </c>
      <c r="H589" s="7" t="n">
        <f aca="false">I589*Parâmetros!$B$6/100*S589</f>
        <v>77.2373887489505</v>
      </c>
      <c r="I589" s="8" t="n">
        <v>32781</v>
      </c>
      <c r="J589" s="8" t="n">
        <v>5612</v>
      </c>
      <c r="K589" s="9" t="n">
        <f aca="false">J589/I589</f>
        <v>0.171196729813001</v>
      </c>
      <c r="L589" s="10" t="n">
        <v>0.189</v>
      </c>
      <c r="M589" s="6" t="str">
        <f aca="false">IF(K589&gt;L589,"sim","não")</f>
        <v>não</v>
      </c>
      <c r="N589" s="11" t="n">
        <v>-0.51</v>
      </c>
      <c r="O589" s="8" t="n">
        <v>15452</v>
      </c>
      <c r="P589" s="8" t="n">
        <v>9559</v>
      </c>
      <c r="Q589" s="9" t="n">
        <f aca="false">O589/(O589+P589)</f>
        <v>0.617808164407661</v>
      </c>
      <c r="R589" s="10" t="n">
        <v>0.677</v>
      </c>
      <c r="S589" s="12" t="n">
        <f aca="false">2*Q589-1</f>
        <v>0.235616328815321</v>
      </c>
      <c r="T589" s="10" t="n">
        <v>0.086</v>
      </c>
      <c r="U589" s="6" t="s">
        <v>96</v>
      </c>
      <c r="V589" s="6" t="s">
        <v>72</v>
      </c>
      <c r="W589" s="6" t="s">
        <v>54</v>
      </c>
      <c r="X589" s="6" t="s">
        <v>1382</v>
      </c>
      <c r="Y589" s="8" t="n">
        <v>45155</v>
      </c>
    </row>
    <row r="590" customFormat="false" ht="15" hidden="false" customHeight="false" outlineLevel="0" collapsed="false">
      <c r="A590" s="5" t="n">
        <f aca="false">RANK(G590,$G$2:$G$1311)</f>
        <v>589</v>
      </c>
      <c r="B590" s="6" t="str">
        <f aca="false">IF(G590&gt;=Parâmetros!$B$4,"A",IF(G590&gt;=Parâmetros!$B$5,"B","C"))</f>
        <v>B</v>
      </c>
      <c r="C590" s="6" t="s">
        <v>1383</v>
      </c>
      <c r="D590" s="6" t="s">
        <v>49</v>
      </c>
      <c r="E590" s="6" t="s">
        <v>50</v>
      </c>
      <c r="F590" s="6" t="s">
        <v>132</v>
      </c>
      <c r="G590" s="7" t="n">
        <f aca="false">J590*S590</f>
        <v>1319.43194919394</v>
      </c>
      <c r="H590" s="7" t="n">
        <f aca="false">I590*Parâmetros!$B$6/100*S590</f>
        <v>66.5717655105032</v>
      </c>
      <c r="I590" s="8" t="n">
        <v>14198</v>
      </c>
      <c r="J590" s="8" t="n">
        <v>2814</v>
      </c>
      <c r="K590" s="9" t="n">
        <f aca="false">J590/I590</f>
        <v>0.19819692914495</v>
      </c>
      <c r="L590" s="10" t="n">
        <v>0.266</v>
      </c>
      <c r="M590" s="6" t="str">
        <f aca="false">IF(K590&gt;L590,"sim","não")</f>
        <v>não</v>
      </c>
      <c r="N590" s="11" t="n">
        <v>-0.96</v>
      </c>
      <c r="O590" s="8" t="n">
        <v>7517</v>
      </c>
      <c r="P590" s="8" t="n">
        <v>2718</v>
      </c>
      <c r="Q590" s="9" t="n">
        <f aca="false">O590/(O590+P590)</f>
        <v>0.734440644846116</v>
      </c>
      <c r="R590" s="10" t="n">
        <v>0.792</v>
      </c>
      <c r="S590" s="12" t="n">
        <f aca="false">2*Q590-1</f>
        <v>0.468881289692233</v>
      </c>
      <c r="T590" s="10" t="n">
        <v>0.106</v>
      </c>
      <c r="U590" s="6" t="s">
        <v>144</v>
      </c>
      <c r="V590" s="6" t="s">
        <v>72</v>
      </c>
      <c r="W590" s="6" t="s">
        <v>54</v>
      </c>
      <c r="X590" s="6" t="s">
        <v>1384</v>
      </c>
      <c r="Y590" s="8" t="n">
        <v>15922</v>
      </c>
    </row>
    <row r="591" customFormat="false" ht="15" hidden="false" customHeight="false" outlineLevel="0" collapsed="false">
      <c r="A591" s="5" t="n">
        <f aca="false">RANK(G591,$G$2:$G$1311)</f>
        <v>590</v>
      </c>
      <c r="B591" s="6" t="str">
        <f aca="false">IF(G591&gt;=Parâmetros!$B$4,"A",IF(G591&gt;=Parâmetros!$B$5,"B","C"))</f>
        <v>B</v>
      </c>
      <c r="C591" s="6" t="s">
        <v>1385</v>
      </c>
      <c r="D591" s="6" t="s">
        <v>351</v>
      </c>
      <c r="E591" s="6" t="s">
        <v>50</v>
      </c>
      <c r="F591" s="6" t="s">
        <v>1348</v>
      </c>
      <c r="G591" s="7" t="n">
        <f aca="false">J591*S591</f>
        <v>1318.0547825326</v>
      </c>
      <c r="H591" s="7" t="n">
        <f aca="false">I591*Parâmetros!$B$6/100*S591</f>
        <v>72.6039292902774</v>
      </c>
      <c r="I591" s="8" t="n">
        <v>15710</v>
      </c>
      <c r="J591" s="8" t="n">
        <v>2852</v>
      </c>
      <c r="K591" s="9" t="n">
        <f aca="false">J591/I591</f>
        <v>0.181540420114577</v>
      </c>
      <c r="L591" s="10" t="n">
        <v>0.204</v>
      </c>
      <c r="M591" s="6" t="str">
        <f aca="false">IF(K591&gt;L591,"sim","não")</f>
        <v>não</v>
      </c>
      <c r="N591" s="11" t="n">
        <v>-0.82</v>
      </c>
      <c r="O591" s="8" t="n">
        <v>8354</v>
      </c>
      <c r="P591" s="8" t="n">
        <v>3073</v>
      </c>
      <c r="Q591" s="9" t="n">
        <f aca="false">O591/(O591+P591)</f>
        <v>0.731075522884397</v>
      </c>
      <c r="R591" s="10" t="n">
        <v>0.754</v>
      </c>
      <c r="S591" s="12" t="n">
        <f aca="false">2*Q591-1</f>
        <v>0.462151045768793</v>
      </c>
      <c r="T591" s="10" t="n">
        <v>0.105</v>
      </c>
      <c r="U591" s="6" t="s">
        <v>52</v>
      </c>
      <c r="V591" s="6" t="s">
        <v>53</v>
      </c>
      <c r="W591" s="6" t="s">
        <v>54</v>
      </c>
      <c r="X591" s="6" t="s">
        <v>1386</v>
      </c>
      <c r="Y591" s="8" t="n">
        <v>18149</v>
      </c>
    </row>
    <row r="592" customFormat="false" ht="15" hidden="false" customHeight="false" outlineLevel="0" collapsed="false">
      <c r="A592" s="5" t="n">
        <f aca="false">RANK(G592,$G$2:$G$1311)</f>
        <v>591</v>
      </c>
      <c r="B592" s="6" t="str">
        <f aca="false">IF(G592&gt;=Parâmetros!$B$4,"A",IF(G592&gt;=Parâmetros!$B$5,"B","C"))</f>
        <v>B</v>
      </c>
      <c r="C592" s="6" t="s">
        <v>1387</v>
      </c>
      <c r="D592" s="6" t="s">
        <v>407</v>
      </c>
      <c r="E592" s="6" t="s">
        <v>50</v>
      </c>
      <c r="F592" s="6" t="s">
        <v>408</v>
      </c>
      <c r="G592" s="7" t="n">
        <f aca="false">J592*S592</f>
        <v>1316.43622920518</v>
      </c>
      <c r="H592" s="7" t="n">
        <f aca="false">I592*Parâmetros!$B$6/100*S592</f>
        <v>68.0949845964264</v>
      </c>
      <c r="I592" s="8" t="n">
        <v>12911</v>
      </c>
      <c r="J592" s="8" t="n">
        <v>2496</v>
      </c>
      <c r="K592" s="9" t="n">
        <f aca="false">J592/I592</f>
        <v>0.193323522577647</v>
      </c>
      <c r="L592" s="10" t="n">
        <v>0.179</v>
      </c>
      <c r="M592" s="6" t="str">
        <f aca="false">IF(K592&gt;L592,"sim","não")</f>
        <v>sim</v>
      </c>
      <c r="N592" s="11" t="n">
        <v>0.08</v>
      </c>
      <c r="O592" s="8" t="n">
        <v>7437</v>
      </c>
      <c r="P592" s="8" t="n">
        <v>2301</v>
      </c>
      <c r="Q592" s="9" t="n">
        <f aca="false">O592/(O592+P592)</f>
        <v>0.763709180529883</v>
      </c>
      <c r="R592" s="10" t="n">
        <v>0.818</v>
      </c>
      <c r="S592" s="12" t="n">
        <f aca="false">2*Q592-1</f>
        <v>0.527418361059766</v>
      </c>
      <c r="T592" s="10" t="n">
        <v>0.101</v>
      </c>
      <c r="U592" s="6" t="s">
        <v>301</v>
      </c>
      <c r="V592" s="6" t="s">
        <v>53</v>
      </c>
      <c r="W592" s="6" t="s">
        <v>211</v>
      </c>
      <c r="X592" s="6" t="s">
        <v>1388</v>
      </c>
      <c r="Y592" s="8" t="n">
        <v>14131</v>
      </c>
    </row>
    <row r="593" customFormat="false" ht="15" hidden="false" customHeight="false" outlineLevel="0" collapsed="false">
      <c r="A593" s="5" t="n">
        <f aca="false">RANK(G593,$G$2:$G$1311)</f>
        <v>592</v>
      </c>
      <c r="B593" s="6" t="str">
        <f aca="false">IF(G593&gt;=Parâmetros!$B$4,"A",IF(G593&gt;=Parâmetros!$B$5,"B","C"))</f>
        <v>B</v>
      </c>
      <c r="C593" s="6" t="s">
        <v>1389</v>
      </c>
      <c r="D593" s="6" t="s">
        <v>141</v>
      </c>
      <c r="E593" s="6" t="s">
        <v>142</v>
      </c>
      <c r="F593" s="6" t="s">
        <v>1390</v>
      </c>
      <c r="G593" s="7" t="n">
        <f aca="false">J593*S593</f>
        <v>1316.07229647631</v>
      </c>
      <c r="H593" s="7" t="n">
        <f aca="false">I593*Parâmetros!$B$6/100*S593</f>
        <v>47.9136391251519</v>
      </c>
      <c r="I593" s="8" t="n">
        <v>9797</v>
      </c>
      <c r="J593" s="8" t="n">
        <v>2691</v>
      </c>
      <c r="K593" s="9" t="n">
        <f aca="false">J593/I593</f>
        <v>0.274675921200367</v>
      </c>
      <c r="L593" s="10" t="n">
        <v>0.283</v>
      </c>
      <c r="M593" s="6" t="str">
        <f aca="false">IF(K593&gt;L593,"sim","não")</f>
        <v>não</v>
      </c>
      <c r="N593" s="11" t="n">
        <v>0.55</v>
      </c>
      <c r="O593" s="8" t="n">
        <v>4902</v>
      </c>
      <c r="P593" s="8" t="n">
        <v>1682</v>
      </c>
      <c r="Q593" s="9" t="n">
        <f aca="false">O593/(O593+P593)</f>
        <v>0.74453219927096</v>
      </c>
      <c r="R593" s="10" t="n">
        <v>0.764</v>
      </c>
      <c r="S593" s="12" t="n">
        <f aca="false">2*Q593-1</f>
        <v>0.48906439854192</v>
      </c>
      <c r="T593" s="10" t="n">
        <v>0.116</v>
      </c>
      <c r="U593" s="6" t="s">
        <v>203</v>
      </c>
      <c r="V593" s="6" t="s">
        <v>53</v>
      </c>
      <c r="W593" s="6" t="s">
        <v>54</v>
      </c>
      <c r="X593" s="6" t="s">
        <v>1391</v>
      </c>
      <c r="Y593" s="8" t="n">
        <v>11708</v>
      </c>
    </row>
    <row r="594" customFormat="false" ht="15" hidden="false" customHeight="false" outlineLevel="0" collapsed="false">
      <c r="A594" s="5" t="n">
        <f aca="false">RANK(G594,$G$2:$G$1311)</f>
        <v>593</v>
      </c>
      <c r="B594" s="6" t="str">
        <f aca="false">IF(G594&gt;=Parâmetros!$B$4,"A",IF(G594&gt;=Parâmetros!$B$5,"B","C"))</f>
        <v>B</v>
      </c>
      <c r="C594" s="6" t="s">
        <v>1392</v>
      </c>
      <c r="D594" s="6" t="s">
        <v>123</v>
      </c>
      <c r="E594" s="6" t="s">
        <v>50</v>
      </c>
      <c r="F594" s="6" t="s">
        <v>136</v>
      </c>
      <c r="G594" s="7" t="n">
        <f aca="false">J594*S594</f>
        <v>1315.58012224289</v>
      </c>
      <c r="H594" s="7" t="n">
        <f aca="false">I594*Parâmetros!$B$6/100*S594</f>
        <v>65.4613234121711</v>
      </c>
      <c r="I594" s="8" t="n">
        <v>10509</v>
      </c>
      <c r="J594" s="8" t="n">
        <v>2112</v>
      </c>
      <c r="K594" s="9" t="n">
        <f aca="false">J594/I594</f>
        <v>0.200970596631459</v>
      </c>
      <c r="L594" s="10" t="n">
        <v>0.208</v>
      </c>
      <c r="M594" s="6" t="str">
        <f aca="false">IF(K594&gt;L594,"sim","não")</f>
        <v>não</v>
      </c>
      <c r="N594" s="11" t="n">
        <v>0.57</v>
      </c>
      <c r="O594" s="8" t="n">
        <v>6107</v>
      </c>
      <c r="P594" s="8" t="n">
        <v>1419</v>
      </c>
      <c r="Q594" s="9" t="n">
        <f aca="false">O594/(O594+P594)</f>
        <v>0.811453627424927</v>
      </c>
      <c r="R594" s="10" t="n">
        <v>0.835</v>
      </c>
      <c r="S594" s="12" t="n">
        <f aca="false">2*Q594-1</f>
        <v>0.622907254849854</v>
      </c>
      <c r="T594" s="10" t="n">
        <v>0.113</v>
      </c>
      <c r="U594" s="6" t="s">
        <v>96</v>
      </c>
      <c r="V594" s="6" t="s">
        <v>72</v>
      </c>
      <c r="W594" s="6" t="s">
        <v>54</v>
      </c>
      <c r="X594" s="6" t="s">
        <v>1393</v>
      </c>
      <c r="Y594" s="8" t="n">
        <v>11100</v>
      </c>
    </row>
    <row r="595" customFormat="false" ht="15" hidden="false" customHeight="false" outlineLevel="0" collapsed="false">
      <c r="A595" s="5" t="n">
        <f aca="false">RANK(G595,$G$2:$G$1311)</f>
        <v>594</v>
      </c>
      <c r="B595" s="6" t="str">
        <f aca="false">IF(G595&gt;=Parâmetros!$B$4,"A",IF(G595&gt;=Parâmetros!$B$5,"B","C"))</f>
        <v>B</v>
      </c>
      <c r="C595" s="6" t="s">
        <v>1394</v>
      </c>
      <c r="D595" s="6" t="s">
        <v>445</v>
      </c>
      <c r="E595" s="6" t="s">
        <v>50</v>
      </c>
      <c r="F595" s="6" t="s">
        <v>1395</v>
      </c>
      <c r="G595" s="7" t="n">
        <f aca="false">J595*S595</f>
        <v>1313.43889701274</v>
      </c>
      <c r="H595" s="7" t="n">
        <f aca="false">I595*Parâmetros!$B$6/100*S595</f>
        <v>72.2612325047002</v>
      </c>
      <c r="I595" s="8" t="n">
        <v>13083</v>
      </c>
      <c r="J595" s="8" t="n">
        <v>2378</v>
      </c>
      <c r="K595" s="9" t="n">
        <f aca="false">J595/I595</f>
        <v>0.18176259267752</v>
      </c>
      <c r="L595" s="10" t="n">
        <v>0.165</v>
      </c>
      <c r="M595" s="6" t="str">
        <f aca="false">IF(K595&gt;L595,"sim","não")</f>
        <v>sim</v>
      </c>
      <c r="N595" s="11" t="n">
        <v>0.78</v>
      </c>
      <c r="O595" s="8" t="n">
        <v>7431</v>
      </c>
      <c r="P595" s="8" t="n">
        <v>2143</v>
      </c>
      <c r="Q595" s="9" t="n">
        <f aca="false">O595/(O595+P595)</f>
        <v>0.776164612492166</v>
      </c>
      <c r="R595" s="10" t="n">
        <v>0.805</v>
      </c>
      <c r="S595" s="12" t="n">
        <f aca="false">2*Q595-1</f>
        <v>0.552329224984333</v>
      </c>
      <c r="T595" s="10" t="n">
        <v>0.133</v>
      </c>
      <c r="U595" s="6" t="s">
        <v>63</v>
      </c>
      <c r="V595" s="6" t="s">
        <v>59</v>
      </c>
      <c r="W595" s="6" t="s">
        <v>54</v>
      </c>
      <c r="X595" s="6" t="s">
        <v>1396</v>
      </c>
      <c r="Y595" s="8" t="n">
        <v>14930</v>
      </c>
    </row>
    <row r="596" customFormat="false" ht="15" hidden="false" customHeight="false" outlineLevel="0" collapsed="false">
      <c r="A596" s="5" t="n">
        <f aca="false">RANK(G596,$G$2:$G$1311)</f>
        <v>595</v>
      </c>
      <c r="B596" s="6" t="str">
        <f aca="false">IF(G596&gt;=Parâmetros!$B$4,"A",IF(G596&gt;=Parâmetros!$B$5,"B","C"))</f>
        <v>B</v>
      </c>
      <c r="C596" s="6" t="s">
        <v>1397</v>
      </c>
      <c r="D596" s="6" t="s">
        <v>66</v>
      </c>
      <c r="E596" s="6" t="s">
        <v>50</v>
      </c>
      <c r="F596" s="6" t="s">
        <v>371</v>
      </c>
      <c r="G596" s="7" t="n">
        <f aca="false">J596*S596</f>
        <v>1311.80281386835</v>
      </c>
      <c r="H596" s="7" t="n">
        <f aca="false">I596*Parâmetros!$B$6/100*S596</f>
        <v>61.022446342689</v>
      </c>
      <c r="I596" s="8" t="n">
        <v>20026</v>
      </c>
      <c r="J596" s="8" t="n">
        <v>4305</v>
      </c>
      <c r="K596" s="9" t="n">
        <f aca="false">J596/I596</f>
        <v>0.21497053830021</v>
      </c>
      <c r="L596" s="10" t="n">
        <v>0.236</v>
      </c>
      <c r="M596" s="6" t="str">
        <f aca="false">IF(K596&gt;L596,"sim","não")</f>
        <v>não</v>
      </c>
      <c r="N596" s="11" t="n">
        <v>-0.77</v>
      </c>
      <c r="O596" s="8" t="n">
        <v>9088</v>
      </c>
      <c r="P596" s="8" t="n">
        <v>4843</v>
      </c>
      <c r="Q596" s="9" t="n">
        <f aca="false">O596/(O596+P596)</f>
        <v>0.652358050391214</v>
      </c>
      <c r="R596" s="10" t="n">
        <v>0.67</v>
      </c>
      <c r="S596" s="12" t="n">
        <f aca="false">2*Q596-1</f>
        <v>0.304716100782428</v>
      </c>
      <c r="T596" s="10" t="n">
        <v>0.105</v>
      </c>
      <c r="U596" s="6" t="s">
        <v>52</v>
      </c>
      <c r="V596" s="6" t="s">
        <v>53</v>
      </c>
      <c r="W596" s="6" t="s">
        <v>54</v>
      </c>
      <c r="X596" s="6" t="s">
        <v>1398</v>
      </c>
      <c r="Y596" s="8" t="n">
        <v>23879</v>
      </c>
    </row>
    <row r="597" customFormat="false" ht="15" hidden="false" customHeight="false" outlineLevel="0" collapsed="false">
      <c r="A597" s="5" t="n">
        <f aca="false">RANK(G597,$G$2:$G$1311)</f>
        <v>596</v>
      </c>
      <c r="B597" s="6" t="str">
        <f aca="false">IF(G597&gt;=Parâmetros!$B$4,"A",IF(G597&gt;=Parâmetros!$B$5,"B","C"))</f>
        <v>B</v>
      </c>
      <c r="C597" s="6" t="s">
        <v>1399</v>
      </c>
      <c r="D597" s="6" t="s">
        <v>66</v>
      </c>
      <c r="E597" s="6" t="s">
        <v>50</v>
      </c>
      <c r="F597" s="6" t="s">
        <v>67</v>
      </c>
      <c r="G597" s="7" t="n">
        <f aca="false">J597*S597</f>
        <v>1311.1186440678</v>
      </c>
      <c r="H597" s="7" t="n">
        <f aca="false">I597*Parâmetros!$B$6/100*S597</f>
        <v>85.5847175141243</v>
      </c>
      <c r="I597" s="8" t="n">
        <v>13003</v>
      </c>
      <c r="J597" s="8" t="n">
        <v>1992</v>
      </c>
      <c r="K597" s="9" t="n">
        <f aca="false">J597/I597</f>
        <v>0.153195416442359</v>
      </c>
      <c r="L597" s="10" t="n">
        <v>0.177</v>
      </c>
      <c r="M597" s="6" t="str">
        <f aca="false">IF(K597&gt;L597,"sim","não")</f>
        <v>não</v>
      </c>
      <c r="N597" s="11" t="n">
        <v>-0.76</v>
      </c>
      <c r="O597" s="8" t="n">
        <v>8218</v>
      </c>
      <c r="P597" s="8" t="n">
        <v>1694</v>
      </c>
      <c r="Q597" s="9" t="n">
        <f aca="false">O597/(O597+P597)</f>
        <v>0.82909604519774</v>
      </c>
      <c r="R597" s="10" t="n">
        <v>0.842</v>
      </c>
      <c r="S597" s="12" t="n">
        <f aca="false">2*Q597-1</f>
        <v>0.65819209039548</v>
      </c>
      <c r="T597" s="10" t="n">
        <v>0.1</v>
      </c>
      <c r="U597" s="6" t="s">
        <v>71</v>
      </c>
      <c r="V597" s="6" t="s">
        <v>72</v>
      </c>
      <c r="W597" s="6" t="s">
        <v>54</v>
      </c>
      <c r="X597" s="6" t="s">
        <v>1400</v>
      </c>
      <c r="Y597" s="8" t="n">
        <v>15329</v>
      </c>
    </row>
    <row r="598" customFormat="false" ht="15" hidden="false" customHeight="false" outlineLevel="0" collapsed="false">
      <c r="A598" s="5" t="n">
        <f aca="false">RANK(G598,$G$2:$G$1311)</f>
        <v>597</v>
      </c>
      <c r="B598" s="6" t="str">
        <f aca="false">IF(G598&gt;=Parâmetros!$B$4,"A",IF(G598&gt;=Parâmetros!$B$5,"B","C"))</f>
        <v>B</v>
      </c>
      <c r="C598" s="6" t="s">
        <v>1401</v>
      </c>
      <c r="D598" s="6" t="s">
        <v>208</v>
      </c>
      <c r="E598" s="6" t="s">
        <v>209</v>
      </c>
      <c r="F598" s="6" t="s">
        <v>489</v>
      </c>
      <c r="G598" s="7" t="n">
        <f aca="false">J598*S598</f>
        <v>1310.20350643586</v>
      </c>
      <c r="H598" s="7" t="n">
        <f aca="false">I598*Parâmetros!$B$6/100*S598</f>
        <v>68.5577075011096</v>
      </c>
      <c r="I598" s="8" t="n">
        <v>11653</v>
      </c>
      <c r="J598" s="8" t="n">
        <v>2227</v>
      </c>
      <c r="K598" s="9" t="n">
        <f aca="false">J598/I598</f>
        <v>0.19110958551446</v>
      </c>
      <c r="L598" s="10" t="n">
        <v>0.232</v>
      </c>
      <c r="M598" s="6" t="str">
        <f aca="false">IF(K598&gt;L598,"sim","não")</f>
        <v>não</v>
      </c>
      <c r="N598" s="11" t="n">
        <v>1.31</v>
      </c>
      <c r="O598" s="8" t="n">
        <v>7157</v>
      </c>
      <c r="P598" s="8" t="n">
        <v>1855</v>
      </c>
      <c r="Q598" s="9" t="n">
        <f aca="false">O598/(O598+P598)</f>
        <v>0.79416333777186</v>
      </c>
      <c r="R598" s="10" t="n">
        <v>0.829</v>
      </c>
      <c r="S598" s="12" t="n">
        <f aca="false">2*Q598-1</f>
        <v>0.58832667554372</v>
      </c>
      <c r="T598" s="10" t="n">
        <v>0.058</v>
      </c>
      <c r="U598" s="6" t="s">
        <v>68</v>
      </c>
      <c r="V598" s="6" t="s">
        <v>53</v>
      </c>
      <c r="W598" s="6" t="s">
        <v>211</v>
      </c>
      <c r="X598" s="6" t="s">
        <v>1402</v>
      </c>
      <c r="Y598" s="8" t="n">
        <v>19247</v>
      </c>
    </row>
    <row r="599" customFormat="false" ht="15" hidden="false" customHeight="false" outlineLevel="0" collapsed="false">
      <c r="A599" s="5" t="n">
        <f aca="false">RANK(G599,$G$2:$G$1311)</f>
        <v>598</v>
      </c>
      <c r="B599" s="6" t="str">
        <f aca="false">IF(G599&gt;=Parâmetros!$B$4,"A",IF(G599&gt;=Parâmetros!$B$5,"B","C"))</f>
        <v>B</v>
      </c>
      <c r="C599" s="6" t="s">
        <v>1403</v>
      </c>
      <c r="D599" s="6" t="s">
        <v>407</v>
      </c>
      <c r="E599" s="6" t="s">
        <v>50</v>
      </c>
      <c r="F599" s="6" t="s">
        <v>408</v>
      </c>
      <c r="G599" s="7" t="n">
        <f aca="false">J599*S599</f>
        <v>1309.86842105263</v>
      </c>
      <c r="H599" s="7" t="n">
        <f aca="false">I599*Parâmetros!$B$6/100*S599</f>
        <v>60.8507085020243</v>
      </c>
      <c r="I599" s="8" t="n">
        <v>10931</v>
      </c>
      <c r="J599" s="8" t="n">
        <v>2353</v>
      </c>
      <c r="K599" s="9" t="n">
        <f aca="false">J599/I599</f>
        <v>0.215259354130455</v>
      </c>
      <c r="L599" s="10" t="n">
        <v>0.176</v>
      </c>
      <c r="M599" s="6" t="str">
        <f aca="false">IF(K599&gt;L599,"sim","não")</f>
        <v>sim</v>
      </c>
      <c r="N599" s="11" t="n">
        <v>1.36</v>
      </c>
      <c r="O599" s="8" t="n">
        <v>6152</v>
      </c>
      <c r="P599" s="8" t="n">
        <v>1752</v>
      </c>
      <c r="Q599" s="9" t="n">
        <f aca="false">O599/(O599+P599)</f>
        <v>0.77834008097166</v>
      </c>
      <c r="R599" s="10" t="n">
        <v>0.793</v>
      </c>
      <c r="S599" s="12" t="n">
        <f aca="false">2*Q599-1</f>
        <v>0.55668016194332</v>
      </c>
      <c r="T599" s="10" t="n">
        <v>0.095</v>
      </c>
      <c r="U599" s="6" t="s">
        <v>96</v>
      </c>
      <c r="V599" s="6" t="s">
        <v>72</v>
      </c>
      <c r="W599" s="6" t="s">
        <v>211</v>
      </c>
      <c r="X599" s="6" t="s">
        <v>1404</v>
      </c>
      <c r="Y599" s="8" t="n">
        <v>12278</v>
      </c>
    </row>
    <row r="600" customFormat="false" ht="15" hidden="false" customHeight="false" outlineLevel="0" collapsed="false">
      <c r="A600" s="5" t="n">
        <f aca="false">RANK(G600,$G$2:$G$1311)</f>
        <v>599</v>
      </c>
      <c r="B600" s="6" t="str">
        <f aca="false">IF(G600&gt;=Parâmetros!$B$4,"A",IF(G600&gt;=Parâmetros!$B$5,"B","C"))</f>
        <v>B</v>
      </c>
      <c r="C600" s="6" t="s">
        <v>1405</v>
      </c>
      <c r="D600" s="6" t="s">
        <v>66</v>
      </c>
      <c r="E600" s="6" t="s">
        <v>50</v>
      </c>
      <c r="F600" s="6" t="s">
        <v>962</v>
      </c>
      <c r="G600" s="7" t="n">
        <f aca="false">J600*S600</f>
        <v>1308.93109927967</v>
      </c>
      <c r="H600" s="7" t="n">
        <f aca="false">I600*Parâmetros!$B$6/100*S600</f>
        <v>73.7476103977451</v>
      </c>
      <c r="I600" s="8" t="n">
        <v>17404</v>
      </c>
      <c r="J600" s="8" t="n">
        <v>3089</v>
      </c>
      <c r="K600" s="9" t="n">
        <f aca="false">J600/I600</f>
        <v>0.17748793380832</v>
      </c>
      <c r="L600" s="10" t="n">
        <v>0.143</v>
      </c>
      <c r="M600" s="6" t="str">
        <f aca="false">IF(K600&gt;L600,"sim","não")</f>
        <v>sim</v>
      </c>
      <c r="N600" s="11" t="n">
        <v>-0.67</v>
      </c>
      <c r="O600" s="8" t="n">
        <v>9092</v>
      </c>
      <c r="P600" s="8" t="n">
        <v>3680</v>
      </c>
      <c r="Q600" s="9" t="n">
        <f aca="false">O600/(O600+P600)</f>
        <v>0.711869715001566</v>
      </c>
      <c r="R600" s="10" t="n">
        <v>0.703</v>
      </c>
      <c r="S600" s="12" t="n">
        <f aca="false">2*Q600-1</f>
        <v>0.423739430003132</v>
      </c>
      <c r="T600" s="10" t="n">
        <v>0.066</v>
      </c>
      <c r="U600" s="6" t="s">
        <v>71</v>
      </c>
      <c r="V600" s="6" t="s">
        <v>72</v>
      </c>
      <c r="W600" s="6" t="s">
        <v>54</v>
      </c>
      <c r="X600" s="6" t="s">
        <v>1406</v>
      </c>
      <c r="Y600" s="8" t="n">
        <v>19243</v>
      </c>
    </row>
    <row r="601" customFormat="false" ht="15" hidden="false" customHeight="false" outlineLevel="0" collapsed="false">
      <c r="A601" s="5" t="n">
        <f aca="false">RANK(G601,$G$2:$G$1311)</f>
        <v>600</v>
      </c>
      <c r="B601" s="6" t="str">
        <f aca="false">IF(G601&gt;=Parâmetros!$B$4,"A",IF(G601&gt;=Parâmetros!$B$5,"B","C"))</f>
        <v>B</v>
      </c>
      <c r="C601" s="6" t="s">
        <v>1407</v>
      </c>
      <c r="D601" s="6" t="s">
        <v>208</v>
      </c>
      <c r="E601" s="6" t="s">
        <v>209</v>
      </c>
      <c r="F601" s="6" t="s">
        <v>1407</v>
      </c>
      <c r="G601" s="7" t="n">
        <f aca="false">J601*S601</f>
        <v>1306.72457404668</v>
      </c>
      <c r="H601" s="7" t="n">
        <f aca="false">I601*Parâmetros!$B$6/100*S601</f>
        <v>55.6818713310743</v>
      </c>
      <c r="I601" s="8" t="n">
        <v>29351</v>
      </c>
      <c r="J601" s="8" t="n">
        <v>6888</v>
      </c>
      <c r="K601" s="9" t="n">
        <f aca="false">J601/I601</f>
        <v>0.234676842356308</v>
      </c>
      <c r="L601" s="10" t="n">
        <v>0.293</v>
      </c>
      <c r="M601" s="6" t="str">
        <f aca="false">IF(K601&gt;L601,"sim","não")</f>
        <v>não</v>
      </c>
      <c r="N601" s="11" t="n">
        <v>1.17</v>
      </c>
      <c r="O601" s="8" t="n">
        <v>12464</v>
      </c>
      <c r="P601" s="8" t="n">
        <v>8489</v>
      </c>
      <c r="Q601" s="9" t="n">
        <f aca="false">O601/(O601+P601)</f>
        <v>0.594855152006873</v>
      </c>
      <c r="R601" s="10" t="n">
        <v>0.652</v>
      </c>
      <c r="S601" s="12" t="n">
        <f aca="false">2*Q601-1</f>
        <v>0.189710304013745</v>
      </c>
      <c r="T601" s="10" t="n">
        <v>0.061</v>
      </c>
      <c r="U601" s="6" t="s">
        <v>301</v>
      </c>
      <c r="V601" s="6" t="s">
        <v>53</v>
      </c>
      <c r="W601" s="6" t="s">
        <v>211</v>
      </c>
      <c r="X601" s="6" t="s">
        <v>1408</v>
      </c>
      <c r="Y601" s="8" t="n">
        <v>45448</v>
      </c>
    </row>
    <row r="602" customFormat="false" ht="15" hidden="false" customHeight="false" outlineLevel="0" collapsed="false">
      <c r="A602" s="5" t="n">
        <f aca="false">RANK(G602,$G$2:$G$1311)</f>
        <v>601</v>
      </c>
      <c r="B602" s="6" t="str">
        <f aca="false">IF(G602&gt;=Parâmetros!$B$4,"A",IF(G602&gt;=Parâmetros!$B$5,"B","C"))</f>
        <v>B</v>
      </c>
      <c r="C602" s="6" t="s">
        <v>1409</v>
      </c>
      <c r="D602" s="6" t="s">
        <v>223</v>
      </c>
      <c r="E602" s="6" t="s">
        <v>209</v>
      </c>
      <c r="F602" s="6" t="s">
        <v>1410</v>
      </c>
      <c r="G602" s="7" t="n">
        <f aca="false">J602*S602</f>
        <v>1304.13965489437</v>
      </c>
      <c r="H602" s="7" t="n">
        <f aca="false">I602*Parâmetros!$B$6/100*S602</f>
        <v>73.1779551685212</v>
      </c>
      <c r="I602" s="8" t="n">
        <v>16525</v>
      </c>
      <c r="J602" s="8" t="n">
        <v>2945</v>
      </c>
      <c r="K602" s="9" t="n">
        <f aca="false">J602/I602</f>
        <v>0.17821482602118</v>
      </c>
      <c r="L602" s="10" t="n">
        <v>0.223</v>
      </c>
      <c r="M602" s="6" t="str">
        <f aca="false">IF(K602&gt;L602,"sim","não")</f>
        <v>não</v>
      </c>
      <c r="N602" s="11" t="n">
        <v>2.42</v>
      </c>
      <c r="O602" s="8" t="n">
        <v>8947</v>
      </c>
      <c r="P602" s="8" t="n">
        <v>3455</v>
      </c>
      <c r="Q602" s="9" t="n">
        <f aca="false">O602/(O602+P602)</f>
        <v>0.721415900661184</v>
      </c>
      <c r="R602" s="10" t="n">
        <v>0.744</v>
      </c>
      <c r="S602" s="12" t="n">
        <f aca="false">2*Q602-1</f>
        <v>0.442831801322367</v>
      </c>
      <c r="T602" s="10" t="n">
        <v>0.089</v>
      </c>
      <c r="U602" s="6" t="s">
        <v>83</v>
      </c>
      <c r="V602" s="6" t="s">
        <v>53</v>
      </c>
      <c r="W602" s="6" t="s">
        <v>54</v>
      </c>
      <c r="X602" s="6" t="s">
        <v>1411</v>
      </c>
      <c r="Y602" s="8" t="n">
        <v>17855</v>
      </c>
    </row>
    <row r="603" customFormat="false" ht="15" hidden="false" customHeight="false" outlineLevel="0" collapsed="false">
      <c r="A603" s="5" t="n">
        <f aca="false">RANK(G603,$G$2:$G$1311)</f>
        <v>602</v>
      </c>
      <c r="B603" s="6" t="str">
        <f aca="false">IF(G603&gt;=Parâmetros!$B$4,"A",IF(G603&gt;=Parâmetros!$B$5,"B","C"))</f>
        <v>B</v>
      </c>
      <c r="C603" s="6" t="s">
        <v>1412</v>
      </c>
      <c r="D603" s="6" t="s">
        <v>66</v>
      </c>
      <c r="E603" s="6" t="s">
        <v>50</v>
      </c>
      <c r="F603" s="6" t="s">
        <v>460</v>
      </c>
      <c r="G603" s="7" t="n">
        <f aca="false">J603*S603</f>
        <v>1303.58095973738</v>
      </c>
      <c r="H603" s="7" t="n">
        <f aca="false">I603*Parâmetros!$B$6/100*S603</f>
        <v>57.7638630877667</v>
      </c>
      <c r="I603" s="8" t="n">
        <v>14871</v>
      </c>
      <c r="J603" s="8" t="n">
        <v>3356</v>
      </c>
      <c r="K603" s="9" t="n">
        <f aca="false">J603/I603</f>
        <v>0.225674130858718</v>
      </c>
      <c r="L603" s="10" t="n">
        <v>0.233</v>
      </c>
      <c r="M603" s="6" t="str">
        <f aca="false">IF(K603&gt;L603,"sim","não")</f>
        <v>não</v>
      </c>
      <c r="N603" s="11" t="n">
        <v>-0.32</v>
      </c>
      <c r="O603" s="8" t="n">
        <v>7190</v>
      </c>
      <c r="P603" s="8" t="n">
        <v>3167</v>
      </c>
      <c r="Q603" s="9" t="n">
        <f aca="false">O603/(O603+P603)</f>
        <v>0.694216471951337</v>
      </c>
      <c r="R603" s="10" t="n">
        <v>0.693</v>
      </c>
      <c r="S603" s="12" t="n">
        <f aca="false">2*Q603-1</f>
        <v>0.388432943902675</v>
      </c>
      <c r="T603" s="10" t="n">
        <v>0.086</v>
      </c>
      <c r="U603" s="6" t="s">
        <v>71</v>
      </c>
      <c r="V603" s="6" t="s">
        <v>72</v>
      </c>
      <c r="W603" s="6" t="s">
        <v>54</v>
      </c>
      <c r="X603" s="6" t="s">
        <v>1413</v>
      </c>
      <c r="Y603" s="8" t="n">
        <v>18214</v>
      </c>
    </row>
    <row r="604" customFormat="false" ht="15" hidden="false" customHeight="false" outlineLevel="0" collapsed="false">
      <c r="A604" s="5" t="n">
        <f aca="false">RANK(G604,$G$2:$G$1311)</f>
        <v>603</v>
      </c>
      <c r="B604" s="6" t="str">
        <f aca="false">IF(G604&gt;=Parâmetros!$B$4,"A",IF(G604&gt;=Parâmetros!$B$5,"B","C"))</f>
        <v>B</v>
      </c>
      <c r="C604" s="6" t="s">
        <v>1414</v>
      </c>
      <c r="D604" s="6" t="s">
        <v>49</v>
      </c>
      <c r="E604" s="6" t="s">
        <v>50</v>
      </c>
      <c r="F604" s="6" t="s">
        <v>569</v>
      </c>
      <c r="G604" s="7" t="n">
        <f aca="false">J604*S604</f>
        <v>1301.15127429806</v>
      </c>
      <c r="H604" s="7" t="n">
        <f aca="false">I604*Parâmetros!$B$6/100*S604</f>
        <v>73.0451602591793</v>
      </c>
      <c r="I604" s="8" t="n">
        <v>15281</v>
      </c>
      <c r="J604" s="8" t="n">
        <v>2722</v>
      </c>
      <c r="K604" s="9" t="n">
        <f aca="false">J604/I604</f>
        <v>0.178129703553432</v>
      </c>
      <c r="L604" s="10" t="n">
        <v>0.255</v>
      </c>
      <c r="M604" s="6" t="str">
        <f aca="false">IF(K604&gt;L604,"sim","não")</f>
        <v>não</v>
      </c>
      <c r="N604" s="11" t="n">
        <v>-1.24</v>
      </c>
      <c r="O604" s="8" t="n">
        <v>8554</v>
      </c>
      <c r="P604" s="8" t="n">
        <v>3021</v>
      </c>
      <c r="Q604" s="9" t="n">
        <f aca="false">O604/(O604+P604)</f>
        <v>0.739006479481641</v>
      </c>
      <c r="R604" s="10" t="n">
        <v>0.761</v>
      </c>
      <c r="S604" s="12" t="n">
        <f aca="false">2*Q604-1</f>
        <v>0.478012958963283</v>
      </c>
      <c r="T604" s="10" t="n">
        <v>0.101</v>
      </c>
      <c r="U604" s="6" t="s">
        <v>203</v>
      </c>
      <c r="V604" s="6" t="s">
        <v>53</v>
      </c>
      <c r="W604" s="6" t="s">
        <v>54</v>
      </c>
      <c r="X604" s="6" t="s">
        <v>1415</v>
      </c>
      <c r="Y604" s="8" t="n">
        <v>17897</v>
      </c>
    </row>
    <row r="605" customFormat="false" ht="15" hidden="false" customHeight="false" outlineLevel="0" collapsed="false">
      <c r="A605" s="5" t="n">
        <f aca="false">RANK(G605,$G$2:$G$1311)</f>
        <v>604</v>
      </c>
      <c r="B605" s="6" t="str">
        <f aca="false">IF(G605&gt;=Parâmetros!$B$4,"A",IF(G605&gt;=Parâmetros!$B$5,"B","C"))</f>
        <v>B</v>
      </c>
      <c r="C605" s="6" t="s">
        <v>1416</v>
      </c>
      <c r="D605" s="6" t="s">
        <v>49</v>
      </c>
      <c r="E605" s="6" t="s">
        <v>50</v>
      </c>
      <c r="F605" s="6" t="s">
        <v>218</v>
      </c>
      <c r="G605" s="7" t="n">
        <f aca="false">J605*S605</f>
        <v>1299.82770497941</v>
      </c>
      <c r="H605" s="7" t="n">
        <f aca="false">I605*Parâmetros!$B$6/100*S605</f>
        <v>76.3933073755148</v>
      </c>
      <c r="I605" s="8" t="n">
        <v>17802</v>
      </c>
      <c r="J605" s="8" t="n">
        <v>3029</v>
      </c>
      <c r="K605" s="9" t="n">
        <f aca="false">J605/I605</f>
        <v>0.170149421413324</v>
      </c>
      <c r="L605" s="10" t="n">
        <v>0.213</v>
      </c>
      <c r="M605" s="6" t="str">
        <f aca="false">IF(K605&gt;L605,"sim","não")</f>
        <v>não</v>
      </c>
      <c r="N605" s="11" t="n">
        <v>-0.62</v>
      </c>
      <c r="O605" s="8" t="n">
        <v>9543</v>
      </c>
      <c r="P605" s="8" t="n">
        <v>3812</v>
      </c>
      <c r="Q605" s="9" t="n">
        <f aca="false">O605/(O605+P605)</f>
        <v>0.714563833770124</v>
      </c>
      <c r="R605" s="10" t="n">
        <v>0.768</v>
      </c>
      <c r="S605" s="12" t="n">
        <f aca="false">2*Q605-1</f>
        <v>0.429127667540247</v>
      </c>
      <c r="T605" s="10" t="n">
        <v>0.086</v>
      </c>
      <c r="U605" s="6" t="s">
        <v>71</v>
      </c>
      <c r="V605" s="6" t="s">
        <v>72</v>
      </c>
      <c r="W605" s="6" t="s">
        <v>54</v>
      </c>
      <c r="X605" s="6" t="s">
        <v>1417</v>
      </c>
      <c r="Y605" s="8" t="n">
        <v>20283</v>
      </c>
    </row>
    <row r="606" customFormat="false" ht="15" hidden="false" customHeight="false" outlineLevel="0" collapsed="false">
      <c r="A606" s="5" t="n">
        <f aca="false">RANK(G606,$G$2:$G$1311)</f>
        <v>605</v>
      </c>
      <c r="B606" s="6" t="str">
        <f aca="false">IF(G606&gt;=Parâmetros!$B$4,"A",IF(G606&gt;=Parâmetros!$B$5,"B","C"))</f>
        <v>B</v>
      </c>
      <c r="C606" s="6" t="s">
        <v>1418</v>
      </c>
      <c r="D606" s="6" t="s">
        <v>75</v>
      </c>
      <c r="E606" s="6" t="s">
        <v>50</v>
      </c>
      <c r="F606" s="6" t="s">
        <v>280</v>
      </c>
      <c r="G606" s="7" t="n">
        <f aca="false">J606*S606</f>
        <v>1296.9353937202</v>
      </c>
      <c r="H606" s="7" t="n">
        <f aca="false">I606*Parâmetros!$B$6/100*S606</f>
        <v>72.5299720532632</v>
      </c>
      <c r="I606" s="8" t="n">
        <v>16067</v>
      </c>
      <c r="J606" s="8" t="n">
        <v>2873</v>
      </c>
      <c r="K606" s="9" t="n">
        <f aca="false">J606/I606</f>
        <v>0.178813717557727</v>
      </c>
      <c r="L606" s="10" t="n">
        <v>0.182</v>
      </c>
      <c r="M606" s="6" t="str">
        <f aca="false">IF(K606&gt;L606,"sim","não")</f>
        <v>não</v>
      </c>
      <c r="N606" s="11" t="n">
        <v>1.38</v>
      </c>
      <c r="O606" s="8" t="n">
        <v>8829</v>
      </c>
      <c r="P606" s="8" t="n">
        <v>3337</v>
      </c>
      <c r="Q606" s="9" t="n">
        <f aca="false">O606/(O606+P606)</f>
        <v>0.725710997862897</v>
      </c>
      <c r="R606" s="10" t="n">
        <v>0.777</v>
      </c>
      <c r="S606" s="12" t="n">
        <f aca="false">2*Q606-1</f>
        <v>0.451421995725793</v>
      </c>
      <c r="T606" s="10" t="n">
        <v>0.095</v>
      </c>
      <c r="U606" s="6" t="s">
        <v>63</v>
      </c>
      <c r="V606" s="6" t="s">
        <v>59</v>
      </c>
      <c r="W606" s="6" t="s">
        <v>54</v>
      </c>
      <c r="X606" s="6" t="s">
        <v>1419</v>
      </c>
      <c r="Y606" s="8" t="n">
        <v>17470</v>
      </c>
    </row>
    <row r="607" customFormat="false" ht="15" hidden="false" customHeight="false" outlineLevel="0" collapsed="false">
      <c r="A607" s="5" t="n">
        <f aca="false">RANK(G607,$G$2:$G$1311)</f>
        <v>606</v>
      </c>
      <c r="B607" s="6" t="str">
        <f aca="false">IF(G607&gt;=Parâmetros!$B$4,"A",IF(G607&gt;=Parâmetros!$B$5,"B","C"))</f>
        <v>B</v>
      </c>
      <c r="C607" s="6" t="s">
        <v>1420</v>
      </c>
      <c r="D607" s="6" t="s">
        <v>223</v>
      </c>
      <c r="E607" s="6" t="s">
        <v>209</v>
      </c>
      <c r="F607" s="6" t="s">
        <v>1003</v>
      </c>
      <c r="G607" s="7" t="n">
        <f aca="false">J607*S607</f>
        <v>1293.67124054887</v>
      </c>
      <c r="H607" s="7" t="n">
        <f aca="false">I607*Parâmetros!$B$6/100*S607</f>
        <v>50.232775133016</v>
      </c>
      <c r="I607" s="8" t="n">
        <v>10484</v>
      </c>
      <c r="J607" s="8" t="n">
        <v>2700</v>
      </c>
      <c r="K607" s="9" t="n">
        <f aca="false">J607/I607</f>
        <v>0.257535291873331</v>
      </c>
      <c r="L607" s="10" t="n">
        <v>0.263</v>
      </c>
      <c r="M607" s="6" t="str">
        <f aca="false">IF(K607&gt;L607,"sim","não")</f>
        <v>não</v>
      </c>
      <c r="N607" s="11" t="n">
        <v>3.81</v>
      </c>
      <c r="O607" s="8" t="n">
        <v>5282</v>
      </c>
      <c r="P607" s="8" t="n">
        <v>1860</v>
      </c>
      <c r="Q607" s="9" t="n">
        <f aca="false">O607/(O607+P607)</f>
        <v>0.73956874824979</v>
      </c>
      <c r="R607" s="10" t="n">
        <v>0.755</v>
      </c>
      <c r="S607" s="12" t="n">
        <f aca="false">2*Q607-1</f>
        <v>0.47913749649958</v>
      </c>
      <c r="T607" s="10" t="n">
        <v>0.108</v>
      </c>
      <c r="U607" s="6" t="s">
        <v>96</v>
      </c>
      <c r="V607" s="6" t="s">
        <v>72</v>
      </c>
      <c r="W607" s="6" t="s">
        <v>54</v>
      </c>
      <c r="X607" s="6" t="s">
        <v>1421</v>
      </c>
      <c r="Y607" s="8" t="n">
        <v>11524</v>
      </c>
    </row>
    <row r="608" customFormat="false" ht="15" hidden="false" customHeight="false" outlineLevel="0" collapsed="false">
      <c r="A608" s="5" t="n">
        <f aca="false">RANK(G608,$G$2:$G$1311)</f>
        <v>607</v>
      </c>
      <c r="B608" s="6" t="str">
        <f aca="false">IF(G608&gt;=Parâmetros!$B$4,"A",IF(G608&gt;=Parâmetros!$B$5,"B","C"))</f>
        <v>B</v>
      </c>
      <c r="C608" s="6" t="s">
        <v>1422</v>
      </c>
      <c r="D608" s="6" t="s">
        <v>75</v>
      </c>
      <c r="E608" s="6" t="s">
        <v>50</v>
      </c>
      <c r="F608" s="6" t="s">
        <v>258</v>
      </c>
      <c r="G608" s="7" t="n">
        <f aca="false">J608*S608</f>
        <v>1292.58152482672</v>
      </c>
      <c r="H608" s="7" t="n">
        <f aca="false">I608*Parâmetros!$B$6/100*S608</f>
        <v>61.1982092943984</v>
      </c>
      <c r="I608" s="8" t="n">
        <v>12736</v>
      </c>
      <c r="J608" s="8" t="n">
        <v>2690</v>
      </c>
      <c r="K608" s="9" t="n">
        <f aca="false">J608/I608</f>
        <v>0.211212311557789</v>
      </c>
      <c r="L608" s="10" t="n">
        <v>0.297</v>
      </c>
      <c r="M608" s="6" t="str">
        <f aca="false">IF(K608&gt;L608,"sim","não")</f>
        <v>não</v>
      </c>
      <c r="N608" s="11" t="n">
        <v>-1.2</v>
      </c>
      <c r="O608" s="8" t="n">
        <v>6515</v>
      </c>
      <c r="P608" s="8" t="n">
        <v>2286</v>
      </c>
      <c r="Q608" s="9" t="n">
        <f aca="false">O608/(O608+P608)</f>
        <v>0.74025678900125</v>
      </c>
      <c r="R608" s="10" t="n">
        <v>0.808</v>
      </c>
      <c r="S608" s="12" t="n">
        <f aca="false">2*Q608-1</f>
        <v>0.4805135780025</v>
      </c>
      <c r="T608" s="10" t="n">
        <v>0.119</v>
      </c>
      <c r="U608" s="6" t="s">
        <v>63</v>
      </c>
      <c r="V608" s="6" t="s">
        <v>59</v>
      </c>
      <c r="W608" s="6" t="s">
        <v>54</v>
      </c>
      <c r="X608" s="6" t="s">
        <v>1423</v>
      </c>
      <c r="Y608" s="8" t="n">
        <v>13666</v>
      </c>
    </row>
    <row r="609" customFormat="false" ht="15" hidden="false" customHeight="false" outlineLevel="0" collapsed="false">
      <c r="A609" s="5" t="n">
        <f aca="false">RANK(G609,$G$2:$G$1311)</f>
        <v>608</v>
      </c>
      <c r="B609" s="6" t="str">
        <f aca="false">IF(G609&gt;=Parâmetros!$B$4,"A",IF(G609&gt;=Parâmetros!$B$5,"B","C"))</f>
        <v>B</v>
      </c>
      <c r="C609" s="6" t="s">
        <v>1424</v>
      </c>
      <c r="D609" s="6" t="s">
        <v>223</v>
      </c>
      <c r="E609" s="6" t="s">
        <v>209</v>
      </c>
      <c r="F609" s="6" t="s">
        <v>1410</v>
      </c>
      <c r="G609" s="7" t="n">
        <f aca="false">J609*S609</f>
        <v>1292.02001708776</v>
      </c>
      <c r="H609" s="7" t="n">
        <f aca="false">I609*Parâmetros!$B$6/100*S609</f>
        <v>68.9427316001464</v>
      </c>
      <c r="I609" s="8" t="n">
        <v>22326</v>
      </c>
      <c r="J609" s="8" t="n">
        <v>4184</v>
      </c>
      <c r="K609" s="9" t="n">
        <f aca="false">J609/I609</f>
        <v>0.187404819492968</v>
      </c>
      <c r="L609" s="10" t="n">
        <v>0.242</v>
      </c>
      <c r="M609" s="6" t="str">
        <f aca="false">IF(K609&gt;L609,"sim","não")</f>
        <v>não</v>
      </c>
      <c r="N609" s="11" t="n">
        <v>1.99</v>
      </c>
      <c r="O609" s="8" t="n">
        <v>10723</v>
      </c>
      <c r="P609" s="8" t="n">
        <v>5663</v>
      </c>
      <c r="Q609" s="9" t="n">
        <f aca="false">O609/(O609+P609)</f>
        <v>0.654400097644331</v>
      </c>
      <c r="R609" s="10" t="n">
        <v>0.732</v>
      </c>
      <c r="S609" s="12" t="n">
        <f aca="false">2*Q609-1</f>
        <v>0.308800195288661</v>
      </c>
      <c r="T609" s="10" t="n">
        <v>0.066</v>
      </c>
      <c r="U609" s="6" t="s">
        <v>71</v>
      </c>
      <c r="V609" s="6" t="s">
        <v>72</v>
      </c>
      <c r="W609" s="6" t="s">
        <v>54</v>
      </c>
      <c r="X609" s="6" t="s">
        <v>1425</v>
      </c>
      <c r="Y609" s="8" t="n">
        <v>24703</v>
      </c>
    </row>
    <row r="610" customFormat="false" ht="15" hidden="false" customHeight="false" outlineLevel="0" collapsed="false">
      <c r="A610" s="5" t="n">
        <f aca="false">RANK(G610,$G$2:$G$1311)</f>
        <v>609</v>
      </c>
      <c r="B610" s="6" t="str">
        <f aca="false">IF(G610&gt;=Parâmetros!$B$4,"A",IF(G610&gt;=Parâmetros!$B$5,"B","C"))</f>
        <v>B</v>
      </c>
      <c r="C610" s="6" t="s">
        <v>1426</v>
      </c>
      <c r="D610" s="6" t="s">
        <v>177</v>
      </c>
      <c r="E610" s="6" t="s">
        <v>50</v>
      </c>
      <c r="F610" s="6" t="s">
        <v>451</v>
      </c>
      <c r="G610" s="7" t="n">
        <f aca="false">J610*S610</f>
        <v>1289.75864123957</v>
      </c>
      <c r="H610" s="7" t="n">
        <f aca="false">I610*Parâmetros!$B$6/100*S610</f>
        <v>55.9917193087008</v>
      </c>
      <c r="I610" s="8" t="n">
        <v>9681</v>
      </c>
      <c r="J610" s="8" t="n">
        <v>2230</v>
      </c>
      <c r="K610" s="9" t="n">
        <f aca="false">J610/I610</f>
        <v>0.230348104534656</v>
      </c>
      <c r="L610" s="10" t="n">
        <v>0.276</v>
      </c>
      <c r="M610" s="6" t="str">
        <f aca="false">IF(K610&gt;L610,"sim","não")</f>
        <v>não</v>
      </c>
      <c r="N610" s="11" t="n">
        <v>-0.53</v>
      </c>
      <c r="O610" s="8" t="n">
        <v>5297</v>
      </c>
      <c r="P610" s="8" t="n">
        <v>1415</v>
      </c>
      <c r="Q610" s="9" t="n">
        <f aca="false">O610/(O610+P610)</f>
        <v>0.789183551847437</v>
      </c>
      <c r="R610" s="10" t="n">
        <v>0.841</v>
      </c>
      <c r="S610" s="12" t="n">
        <f aca="false">2*Q610-1</f>
        <v>0.578367103694875</v>
      </c>
      <c r="T610" s="10" t="n">
        <v>0.082</v>
      </c>
      <c r="U610" s="6" t="s">
        <v>96</v>
      </c>
      <c r="V610" s="6" t="s">
        <v>72</v>
      </c>
      <c r="W610" s="6" t="s">
        <v>54</v>
      </c>
      <c r="X610" s="6" t="s">
        <v>1427</v>
      </c>
      <c r="Y610" s="8" t="n">
        <v>12303</v>
      </c>
    </row>
    <row r="611" customFormat="false" ht="15" hidden="false" customHeight="false" outlineLevel="0" collapsed="false">
      <c r="A611" s="5" t="n">
        <f aca="false">RANK(G611,$G$2:$G$1311)</f>
        <v>610</v>
      </c>
      <c r="B611" s="6" t="str">
        <f aca="false">IF(G611&gt;=Parâmetros!$B$4,"A",IF(G611&gt;=Parâmetros!$B$5,"B","C"))</f>
        <v>B</v>
      </c>
      <c r="C611" s="6" t="s">
        <v>1428</v>
      </c>
      <c r="D611" s="6" t="s">
        <v>75</v>
      </c>
      <c r="E611" s="6" t="s">
        <v>50</v>
      </c>
      <c r="F611" s="6" t="s">
        <v>1260</v>
      </c>
      <c r="G611" s="7" t="n">
        <f aca="false">J611*S611</f>
        <v>1289.55213596693</v>
      </c>
      <c r="H611" s="7" t="n">
        <f aca="false">I611*Parâmetros!$B$6/100*S611</f>
        <v>61.9596187413872</v>
      </c>
      <c r="I611" s="8" t="n">
        <v>15207</v>
      </c>
      <c r="J611" s="8" t="n">
        <v>3165</v>
      </c>
      <c r="K611" s="9" t="n">
        <f aca="false">J611/I611</f>
        <v>0.208127835865062</v>
      </c>
      <c r="L611" s="10" t="n">
        <v>0.192</v>
      </c>
      <c r="M611" s="6" t="str">
        <f aca="false">IF(K611&gt;L611,"sim","não")</f>
        <v>sim</v>
      </c>
      <c r="N611" s="11" t="n">
        <v>1.88</v>
      </c>
      <c r="O611" s="8" t="n">
        <v>7660</v>
      </c>
      <c r="P611" s="8" t="n">
        <v>3225</v>
      </c>
      <c r="Q611" s="9" t="n">
        <f aca="false">O611/(O611+P611)</f>
        <v>0.703720716582453</v>
      </c>
      <c r="R611" s="10" t="n">
        <v>0.819</v>
      </c>
      <c r="S611" s="12" t="n">
        <f aca="false">2*Q611-1</f>
        <v>0.407441433164906</v>
      </c>
      <c r="T611" s="10" t="n">
        <v>0.098</v>
      </c>
      <c r="U611" s="6" t="s">
        <v>71</v>
      </c>
      <c r="V611" s="6" t="s">
        <v>72</v>
      </c>
      <c r="W611" s="6" t="s">
        <v>54</v>
      </c>
      <c r="X611" s="6" t="s">
        <v>1429</v>
      </c>
      <c r="Y611" s="8" t="n">
        <v>14567</v>
      </c>
    </row>
    <row r="612" customFormat="false" ht="15" hidden="false" customHeight="false" outlineLevel="0" collapsed="false">
      <c r="A612" s="5" t="n">
        <f aca="false">RANK(G612,$G$2:$G$1311)</f>
        <v>611</v>
      </c>
      <c r="B612" s="6" t="str">
        <f aca="false">IF(G612&gt;=Parâmetros!$B$4,"A",IF(G612&gt;=Parâmetros!$B$5,"B","C"))</f>
        <v>B</v>
      </c>
      <c r="C612" s="6" t="s">
        <v>1430</v>
      </c>
      <c r="D612" s="6" t="s">
        <v>49</v>
      </c>
      <c r="E612" s="6" t="s">
        <v>50</v>
      </c>
      <c r="F612" s="6" t="s">
        <v>255</v>
      </c>
      <c r="G612" s="7" t="n">
        <f aca="false">J612*S612</f>
        <v>1288.94157879738</v>
      </c>
      <c r="H612" s="7" t="n">
        <f aca="false">I612*Parâmetros!$B$6/100*S612</f>
        <v>64.0516158449701</v>
      </c>
      <c r="I612" s="8" t="n">
        <v>9556</v>
      </c>
      <c r="J612" s="8" t="n">
        <v>1923</v>
      </c>
      <c r="K612" s="9" t="n">
        <f aca="false">J612/I612</f>
        <v>0.201234826287149</v>
      </c>
      <c r="L612" s="10" t="n">
        <v>0.211</v>
      </c>
      <c r="M612" s="6" t="str">
        <f aca="false">IF(K612&gt;L612,"sim","não")</f>
        <v>não</v>
      </c>
      <c r="N612" s="11" t="n">
        <v>-1.74</v>
      </c>
      <c r="O612" s="8" t="n">
        <v>5861</v>
      </c>
      <c r="P612" s="8" t="n">
        <v>1157</v>
      </c>
      <c r="Q612" s="9" t="n">
        <f aca="false">O612/(O612+P612)</f>
        <v>0.835138216015959</v>
      </c>
      <c r="R612" s="10" t="n">
        <v>0.893</v>
      </c>
      <c r="S612" s="12" t="n">
        <f aca="false">2*Q612-1</f>
        <v>0.670276432031918</v>
      </c>
      <c r="T612" s="10" t="n">
        <v>0.101</v>
      </c>
      <c r="U612" s="6" t="s">
        <v>71</v>
      </c>
      <c r="V612" s="6" t="s">
        <v>72</v>
      </c>
      <c r="W612" s="6" t="s">
        <v>54</v>
      </c>
      <c r="X612" s="6" t="s">
        <v>1431</v>
      </c>
      <c r="Y612" s="8" t="n">
        <v>10330</v>
      </c>
    </row>
    <row r="613" customFormat="false" ht="15" hidden="false" customHeight="false" outlineLevel="0" collapsed="false">
      <c r="A613" s="5" t="n">
        <f aca="false">RANK(G613,$G$2:$G$1311)</f>
        <v>612</v>
      </c>
      <c r="B613" s="6" t="str">
        <f aca="false">IF(G613&gt;=Parâmetros!$B$4,"A",IF(G613&gt;=Parâmetros!$B$5,"B","C"))</f>
        <v>B</v>
      </c>
      <c r="C613" s="6" t="s">
        <v>1432</v>
      </c>
      <c r="D613" s="6" t="s">
        <v>49</v>
      </c>
      <c r="E613" s="6" t="s">
        <v>50</v>
      </c>
      <c r="F613" s="6" t="s">
        <v>230</v>
      </c>
      <c r="G613" s="7" t="n">
        <f aca="false">J613*S613</f>
        <v>1288.82705978324</v>
      </c>
      <c r="H613" s="7" t="n">
        <f aca="false">I613*Parâmetros!$B$6/100*S613</f>
        <v>60.246562172241</v>
      </c>
      <c r="I613" s="8" t="n">
        <v>12093</v>
      </c>
      <c r="J613" s="8" t="n">
        <v>2587</v>
      </c>
      <c r="K613" s="9" t="n">
        <f aca="false">J613/I613</f>
        <v>0.213925411395022</v>
      </c>
      <c r="L613" s="10" t="n">
        <v>0.203</v>
      </c>
      <c r="M613" s="6" t="str">
        <f aca="false">IF(K613&gt;L613,"sim","não")</f>
        <v>sim</v>
      </c>
      <c r="N613" s="11" t="n">
        <v>0.04</v>
      </c>
      <c r="O613" s="8" t="n">
        <v>6428</v>
      </c>
      <c r="P613" s="8" t="n">
        <v>2153</v>
      </c>
      <c r="Q613" s="9" t="n">
        <f aca="false">O613/(O613+P613)</f>
        <v>0.749096841859923</v>
      </c>
      <c r="R613" s="10" t="n">
        <v>0.786</v>
      </c>
      <c r="S613" s="12" t="n">
        <f aca="false">2*Q613-1</f>
        <v>0.498193683719846</v>
      </c>
      <c r="T613" s="10" t="n">
        <v>0.136</v>
      </c>
      <c r="U613" s="6" t="s">
        <v>71</v>
      </c>
      <c r="V613" s="6" t="s">
        <v>72</v>
      </c>
      <c r="W613" s="6" t="s">
        <v>54</v>
      </c>
      <c r="X613" s="6" t="s">
        <v>1433</v>
      </c>
      <c r="Y613" s="8" t="n">
        <v>14637</v>
      </c>
    </row>
    <row r="614" customFormat="false" ht="15" hidden="false" customHeight="false" outlineLevel="0" collapsed="false">
      <c r="A614" s="5" t="n">
        <f aca="false">RANK(G614,$G$2:$G$1311)</f>
        <v>613</v>
      </c>
      <c r="B614" s="6" t="str">
        <f aca="false">IF(G614&gt;=Parâmetros!$B$4,"A",IF(G614&gt;=Parâmetros!$B$5,"B","C"))</f>
        <v>B</v>
      </c>
      <c r="C614" s="6" t="s">
        <v>1434</v>
      </c>
      <c r="D614" s="6" t="s">
        <v>66</v>
      </c>
      <c r="E614" s="6" t="s">
        <v>50</v>
      </c>
      <c r="F614" s="6" t="s">
        <v>67</v>
      </c>
      <c r="G614" s="7" t="n">
        <f aca="false">J614*S614</f>
        <v>1286.88969713001</v>
      </c>
      <c r="H614" s="7" t="n">
        <f aca="false">I614*Parâmetros!$B$6/100*S614</f>
        <v>68.6251289511969</v>
      </c>
      <c r="I614" s="8" t="n">
        <v>10180</v>
      </c>
      <c r="J614" s="8" t="n">
        <v>1909</v>
      </c>
      <c r="K614" s="9" t="n">
        <f aca="false">J614/I614</f>
        <v>0.187524557956778</v>
      </c>
      <c r="L614" s="10" t="n">
        <v>0.184</v>
      </c>
      <c r="M614" s="6" t="str">
        <f aca="false">IF(K614&gt;L614,"sim","não")</f>
        <v>sim</v>
      </c>
      <c r="N614" s="11" t="n">
        <v>-1.37</v>
      </c>
      <c r="O614" s="8" t="n">
        <v>6329</v>
      </c>
      <c r="P614" s="8" t="n">
        <v>1232</v>
      </c>
      <c r="Q614" s="9" t="n">
        <f aca="false">O614/(O614+P614)</f>
        <v>0.83705859013358</v>
      </c>
      <c r="R614" s="10" t="n">
        <v>0.856</v>
      </c>
      <c r="S614" s="12" t="n">
        <f aca="false">2*Q614-1</f>
        <v>0.67411718026716</v>
      </c>
      <c r="T614" s="10" t="n">
        <v>0.102</v>
      </c>
      <c r="U614" s="6" t="s">
        <v>68</v>
      </c>
      <c r="V614" s="6" t="s">
        <v>53</v>
      </c>
      <c r="W614" s="6" t="s">
        <v>54</v>
      </c>
      <c r="X614" s="6" t="s">
        <v>1435</v>
      </c>
      <c r="Y614" s="8" t="n">
        <v>11517</v>
      </c>
    </row>
    <row r="615" customFormat="false" ht="15" hidden="false" customHeight="false" outlineLevel="0" collapsed="false">
      <c r="A615" s="5" t="n">
        <f aca="false">RANK(G615,$G$2:$G$1311)</f>
        <v>614</v>
      </c>
      <c r="B615" s="6" t="str">
        <f aca="false">IF(G615&gt;=Parâmetros!$B$4,"A",IF(G615&gt;=Parâmetros!$B$5,"B","C"))</f>
        <v>B</v>
      </c>
      <c r="C615" s="6" t="s">
        <v>1436</v>
      </c>
      <c r="D615" s="6" t="s">
        <v>223</v>
      </c>
      <c r="E615" s="6" t="s">
        <v>209</v>
      </c>
      <c r="F615" s="6" t="s">
        <v>438</v>
      </c>
      <c r="G615" s="7" t="n">
        <f aca="false">J615*S615</f>
        <v>1286.7302191221</v>
      </c>
      <c r="H615" s="7" t="n">
        <f aca="false">I615*Parâmetros!$B$6/100*S615</f>
        <v>59.1237123934334</v>
      </c>
      <c r="I615" s="8" t="n">
        <v>19565</v>
      </c>
      <c r="J615" s="8" t="n">
        <v>4258</v>
      </c>
      <c r="K615" s="9" t="n">
        <f aca="false">J615/I615</f>
        <v>0.217633529261436</v>
      </c>
      <c r="L615" s="10" t="n">
        <v>0.283</v>
      </c>
      <c r="M615" s="6" t="str">
        <f aca="false">IF(K615&gt;L615,"sim","não")</f>
        <v>não</v>
      </c>
      <c r="N615" s="11" t="n">
        <v>7.73</v>
      </c>
      <c r="O615" s="8" t="n">
        <v>9241</v>
      </c>
      <c r="P615" s="8" t="n">
        <v>4952</v>
      </c>
      <c r="Q615" s="9" t="n">
        <f aca="false">O615/(O615+P615)</f>
        <v>0.651095610512224</v>
      </c>
      <c r="R615" s="10" t="n">
        <v>0.677</v>
      </c>
      <c r="S615" s="12" t="n">
        <f aca="false">2*Q615-1</f>
        <v>0.302191221024449</v>
      </c>
      <c r="T615" s="10" t="n">
        <v>0.049</v>
      </c>
      <c r="U615" s="6" t="s">
        <v>96</v>
      </c>
      <c r="V615" s="6" t="s">
        <v>72</v>
      </c>
      <c r="W615" s="6" t="s">
        <v>54</v>
      </c>
      <c r="X615" s="6" t="s">
        <v>1437</v>
      </c>
      <c r="Y615" s="8" t="n">
        <v>27881</v>
      </c>
    </row>
    <row r="616" customFormat="false" ht="15" hidden="false" customHeight="false" outlineLevel="0" collapsed="false">
      <c r="A616" s="5" t="n">
        <f aca="false">RANK(G616,$G$2:$G$1311)</f>
        <v>615</v>
      </c>
      <c r="B616" s="6" t="str">
        <f aca="false">IF(G616&gt;=Parâmetros!$B$4,"A",IF(G616&gt;=Parâmetros!$B$5,"B","C"))</f>
        <v>B</v>
      </c>
      <c r="C616" s="6" t="s">
        <v>1438</v>
      </c>
      <c r="D616" s="6" t="s">
        <v>49</v>
      </c>
      <c r="E616" s="6" t="s">
        <v>50</v>
      </c>
      <c r="F616" s="6" t="s">
        <v>569</v>
      </c>
      <c r="G616" s="7" t="n">
        <f aca="false">J616*S616</f>
        <v>1284.14789285403</v>
      </c>
      <c r="H616" s="7" t="n">
        <f aca="false">I616*Parâmetros!$B$6/100*S616</f>
        <v>71.4969470377803</v>
      </c>
      <c r="I616" s="8" t="n">
        <v>15183</v>
      </c>
      <c r="J616" s="8" t="n">
        <v>2727</v>
      </c>
      <c r="K616" s="9" t="n">
        <f aca="false">J616/I616</f>
        <v>0.179608772969769</v>
      </c>
      <c r="L616" s="10" t="n">
        <v>0.287</v>
      </c>
      <c r="M616" s="6" t="str">
        <f aca="false">IF(K616&gt;L616,"sim","não")</f>
        <v>não</v>
      </c>
      <c r="N616" s="11" t="n">
        <v>-0.67</v>
      </c>
      <c r="O616" s="8" t="n">
        <v>8429</v>
      </c>
      <c r="P616" s="8" t="n">
        <v>3032</v>
      </c>
      <c r="Q616" s="9" t="n">
        <f aca="false">O616/(O616+P616)</f>
        <v>0.73545065875578</v>
      </c>
      <c r="R616" s="10" t="n">
        <v>0.79</v>
      </c>
      <c r="S616" s="12" t="n">
        <f aca="false">2*Q616-1</f>
        <v>0.470901317511561</v>
      </c>
      <c r="T616" s="10" t="n">
        <v>0.098</v>
      </c>
      <c r="U616" s="6" t="s">
        <v>71</v>
      </c>
      <c r="V616" s="6" t="s">
        <v>72</v>
      </c>
      <c r="W616" s="6" t="s">
        <v>54</v>
      </c>
      <c r="X616" s="6" t="s">
        <v>1439</v>
      </c>
      <c r="Y616" s="8" t="n">
        <v>17938</v>
      </c>
    </row>
    <row r="617" customFormat="false" ht="15" hidden="false" customHeight="false" outlineLevel="0" collapsed="false">
      <c r="A617" s="5" t="n">
        <f aca="false">RANK(G617,$G$2:$G$1311)</f>
        <v>616</v>
      </c>
      <c r="B617" s="6" t="str">
        <f aca="false">IF(G617&gt;=Parâmetros!$B$4,"A",IF(G617&gt;=Parâmetros!$B$5,"B","C"))</f>
        <v>B</v>
      </c>
      <c r="C617" s="6" t="s">
        <v>1440</v>
      </c>
      <c r="D617" s="6" t="s">
        <v>351</v>
      </c>
      <c r="E617" s="6" t="s">
        <v>50</v>
      </c>
      <c r="F617" s="6" t="s">
        <v>845</v>
      </c>
      <c r="G617" s="7" t="n">
        <f aca="false">J617*S617</f>
        <v>1283.50775193798</v>
      </c>
      <c r="H617" s="7" t="n">
        <f aca="false">I617*Parâmetros!$B$6/100*S617</f>
        <v>70.3561627906977</v>
      </c>
      <c r="I617" s="8" t="n">
        <v>19761</v>
      </c>
      <c r="J617" s="8" t="n">
        <v>3605</v>
      </c>
      <c r="K617" s="9" t="n">
        <f aca="false">J617/I617</f>
        <v>0.182430038965639</v>
      </c>
      <c r="L617" s="10" t="n">
        <v>0.213</v>
      </c>
      <c r="M617" s="6" t="str">
        <f aca="false">IF(K617&gt;L617,"sim","não")</f>
        <v>não</v>
      </c>
      <c r="N617" s="11" t="n">
        <v>-0.22</v>
      </c>
      <c r="O617" s="8" t="n">
        <v>9796</v>
      </c>
      <c r="P617" s="8" t="n">
        <v>4652</v>
      </c>
      <c r="Q617" s="9" t="n">
        <f aca="false">O617/(O617+P617)</f>
        <v>0.678017718715393</v>
      </c>
      <c r="R617" s="10" t="n">
        <v>0.707</v>
      </c>
      <c r="S617" s="12" t="n">
        <f aca="false">2*Q617-1</f>
        <v>0.356035437430786</v>
      </c>
      <c r="T617" s="10" t="n">
        <v>0.08</v>
      </c>
      <c r="U617" s="6" t="s">
        <v>68</v>
      </c>
      <c r="V617" s="6" t="s">
        <v>53</v>
      </c>
      <c r="W617" s="6" t="s">
        <v>54</v>
      </c>
      <c r="X617" s="6" t="s">
        <v>1441</v>
      </c>
      <c r="Y617" s="8" t="n">
        <v>23917</v>
      </c>
    </row>
    <row r="618" customFormat="false" ht="15" hidden="false" customHeight="false" outlineLevel="0" collapsed="false">
      <c r="A618" s="5" t="n">
        <f aca="false">RANK(G618,$G$2:$G$1311)</f>
        <v>617</v>
      </c>
      <c r="B618" s="6" t="str">
        <f aca="false">IF(G618&gt;=Parâmetros!$B$4,"A",IF(G618&gt;=Parâmetros!$B$5,"B","C"))</f>
        <v>B</v>
      </c>
      <c r="C618" s="6" t="s">
        <v>1442</v>
      </c>
      <c r="D618" s="6" t="s">
        <v>86</v>
      </c>
      <c r="E618" s="6" t="s">
        <v>50</v>
      </c>
      <c r="F618" s="6" t="s">
        <v>1443</v>
      </c>
      <c r="G618" s="7" t="n">
        <f aca="false">J618*S618</f>
        <v>1282.72296983759</v>
      </c>
      <c r="H618" s="7" t="n">
        <f aca="false">I618*Parâmetros!$B$6/100*S618</f>
        <v>61.8575174013921</v>
      </c>
      <c r="I618" s="8" t="n">
        <v>14795</v>
      </c>
      <c r="J618" s="8" t="n">
        <v>3068</v>
      </c>
      <c r="K618" s="9" t="n">
        <f aca="false">J618/I618</f>
        <v>0.207367353835755</v>
      </c>
      <c r="L618" s="10" t="n">
        <v>0.22</v>
      </c>
      <c r="M618" s="6" t="str">
        <f aca="false">IF(K618&gt;L618,"sim","não")</f>
        <v>não</v>
      </c>
      <c r="N618" s="11" t="n">
        <v>0.41</v>
      </c>
      <c r="O618" s="8" t="n">
        <v>7640</v>
      </c>
      <c r="P618" s="8" t="n">
        <v>3135</v>
      </c>
      <c r="Q618" s="9" t="n">
        <f aca="false">O618/(O618+P618)</f>
        <v>0.709048723897912</v>
      </c>
      <c r="R618" s="10" t="n">
        <v>0.758</v>
      </c>
      <c r="S618" s="12" t="n">
        <f aca="false">2*Q618-1</f>
        <v>0.418097447795824</v>
      </c>
      <c r="T618" s="10" t="n">
        <v>0.102</v>
      </c>
      <c r="U618" s="6" t="s">
        <v>83</v>
      </c>
      <c r="V618" s="6" t="s">
        <v>53</v>
      </c>
      <c r="W618" s="6" t="s">
        <v>54</v>
      </c>
      <c r="X618" s="6" t="s">
        <v>1444</v>
      </c>
      <c r="Y618" s="8" t="n">
        <v>18311</v>
      </c>
    </row>
    <row r="619" customFormat="false" ht="15" hidden="false" customHeight="false" outlineLevel="0" collapsed="false">
      <c r="A619" s="5" t="n">
        <f aca="false">RANK(G619,$G$2:$G$1311)</f>
        <v>618</v>
      </c>
      <c r="B619" s="6" t="str">
        <f aca="false">IF(G619&gt;=Parâmetros!$B$4,"A",IF(G619&gt;=Parâmetros!$B$5,"B","C"))</f>
        <v>B</v>
      </c>
      <c r="C619" s="6" t="s">
        <v>1445</v>
      </c>
      <c r="D619" s="6" t="s">
        <v>49</v>
      </c>
      <c r="E619" s="6" t="s">
        <v>50</v>
      </c>
      <c r="F619" s="6" t="s">
        <v>218</v>
      </c>
      <c r="G619" s="7" t="n">
        <f aca="false">J619*S619</f>
        <v>1280.06300923411</v>
      </c>
      <c r="H619" s="7" t="n">
        <f aca="false">I619*Parâmetros!$B$6/100*S619</f>
        <v>84.073639326453</v>
      </c>
      <c r="I619" s="8" t="n">
        <v>14213</v>
      </c>
      <c r="J619" s="8" t="n">
        <v>2164</v>
      </c>
      <c r="K619" s="9" t="n">
        <f aca="false">J619/I619</f>
        <v>0.152254977837191</v>
      </c>
      <c r="L619" s="10" t="n">
        <v>0.209</v>
      </c>
      <c r="M619" s="6" t="str">
        <f aca="false">IF(K619&gt;L619,"sim","não")</f>
        <v>não</v>
      </c>
      <c r="N619" s="11" t="n">
        <v>-0.79</v>
      </c>
      <c r="O619" s="8" t="n">
        <v>8790</v>
      </c>
      <c r="P619" s="8" t="n">
        <v>2256</v>
      </c>
      <c r="Q619" s="9" t="n">
        <f aca="false">O619/(O619+P619)</f>
        <v>0.795763172189028</v>
      </c>
      <c r="R619" s="10" t="n">
        <v>0.837</v>
      </c>
      <c r="S619" s="12" t="n">
        <f aca="false">2*Q619-1</f>
        <v>0.591526344378055</v>
      </c>
      <c r="T619" s="10" t="n">
        <v>0.089</v>
      </c>
      <c r="U619" s="6" t="s">
        <v>71</v>
      </c>
      <c r="V619" s="6" t="s">
        <v>72</v>
      </c>
      <c r="W619" s="6" t="s">
        <v>54</v>
      </c>
      <c r="X619" s="6" t="s">
        <v>1446</v>
      </c>
      <c r="Y619" s="8" t="n">
        <v>15794</v>
      </c>
    </row>
    <row r="620" customFormat="false" ht="15" hidden="false" customHeight="false" outlineLevel="0" collapsed="false">
      <c r="A620" s="5" t="n">
        <f aca="false">RANK(G620,$G$2:$G$1311)</f>
        <v>619</v>
      </c>
      <c r="B620" s="6" t="str">
        <f aca="false">IF(G620&gt;=Parâmetros!$B$4,"A",IF(G620&gt;=Parâmetros!$B$5,"B","C"))</f>
        <v>B</v>
      </c>
      <c r="C620" s="6" t="s">
        <v>1447</v>
      </c>
      <c r="D620" s="6" t="s">
        <v>407</v>
      </c>
      <c r="E620" s="6" t="s">
        <v>50</v>
      </c>
      <c r="F620" s="6" t="s">
        <v>408</v>
      </c>
      <c r="G620" s="7" t="n">
        <f aca="false">J620*S620</f>
        <v>1279.58891752577</v>
      </c>
      <c r="H620" s="7" t="n">
        <f aca="false">I620*Parâmetros!$B$6/100*S620</f>
        <v>56.1775128865979</v>
      </c>
      <c r="I620" s="8" t="n">
        <v>15625</v>
      </c>
      <c r="J620" s="8" t="n">
        <v>3559</v>
      </c>
      <c r="K620" s="9" t="n">
        <f aca="false">J620/I620</f>
        <v>0.227776</v>
      </c>
      <c r="L620" s="10" t="n">
        <v>0.204</v>
      </c>
      <c r="M620" s="6" t="str">
        <f aca="false">IF(K620&gt;L620,"sim","não")</f>
        <v>sim</v>
      </c>
      <c r="N620" s="11" t="n">
        <v>1.34</v>
      </c>
      <c r="O620" s="8" t="n">
        <v>7385</v>
      </c>
      <c r="P620" s="8" t="n">
        <v>3479</v>
      </c>
      <c r="Q620" s="9" t="n">
        <f aca="false">O620/(O620+P620)</f>
        <v>0.679768041237113</v>
      </c>
      <c r="R620" s="10" t="n">
        <v>0.703</v>
      </c>
      <c r="S620" s="12" t="n">
        <f aca="false">2*Q620-1</f>
        <v>0.359536082474227</v>
      </c>
      <c r="T620" s="10" t="n">
        <v>0.065</v>
      </c>
      <c r="U620" s="6" t="s">
        <v>102</v>
      </c>
      <c r="V620" s="6" t="s">
        <v>72</v>
      </c>
      <c r="W620" s="6" t="s">
        <v>211</v>
      </c>
      <c r="X620" s="6" t="s">
        <v>1448</v>
      </c>
      <c r="Y620" s="8" t="n">
        <v>15295</v>
      </c>
    </row>
    <row r="621" customFormat="false" ht="15" hidden="false" customHeight="false" outlineLevel="0" collapsed="false">
      <c r="A621" s="5" t="n">
        <f aca="false">RANK(G621,$G$2:$G$1311)</f>
        <v>620</v>
      </c>
      <c r="B621" s="6" t="str">
        <f aca="false">IF(G621&gt;=Parâmetros!$B$4,"A",IF(G621&gt;=Parâmetros!$B$5,"B","C"))</f>
        <v>B</v>
      </c>
      <c r="C621" s="6" t="s">
        <v>1449</v>
      </c>
      <c r="D621" s="6" t="s">
        <v>86</v>
      </c>
      <c r="E621" s="6" t="s">
        <v>50</v>
      </c>
      <c r="F621" s="6" t="s">
        <v>1450</v>
      </c>
      <c r="G621" s="7" t="n">
        <f aca="false">J621*S621</f>
        <v>1278.57430122662</v>
      </c>
      <c r="H621" s="7" t="n">
        <f aca="false">I621*Parâmetros!$B$6/100*S621</f>
        <v>64.5480092499497</v>
      </c>
      <c r="I621" s="8" t="n">
        <v>13237</v>
      </c>
      <c r="J621" s="8" t="n">
        <v>2622</v>
      </c>
      <c r="K621" s="9" t="n">
        <f aca="false">J621/I621</f>
        <v>0.198081136209111</v>
      </c>
      <c r="L621" s="10" t="n">
        <v>0.206</v>
      </c>
      <c r="M621" s="6" t="str">
        <f aca="false">IF(K621&gt;L621,"sim","não")</f>
        <v>não</v>
      </c>
      <c r="N621" s="11" t="n">
        <v>1.21</v>
      </c>
      <c r="O621" s="8" t="n">
        <v>7398</v>
      </c>
      <c r="P621" s="8" t="n">
        <v>2548</v>
      </c>
      <c r="Q621" s="9" t="n">
        <f aca="false">O621/(O621+P621)</f>
        <v>0.743816609692339</v>
      </c>
      <c r="R621" s="10" t="n">
        <v>0.799</v>
      </c>
      <c r="S621" s="12" t="n">
        <f aca="false">2*Q621-1</f>
        <v>0.487633219384677</v>
      </c>
      <c r="T621" s="10" t="n">
        <v>0.081</v>
      </c>
      <c r="U621" s="6" t="s">
        <v>58</v>
      </c>
      <c r="V621" s="6" t="s">
        <v>59</v>
      </c>
      <c r="W621" s="6" t="s">
        <v>54</v>
      </c>
      <c r="X621" s="6" t="s">
        <v>1451</v>
      </c>
      <c r="Y621" s="8" t="n">
        <v>17076</v>
      </c>
    </row>
    <row r="622" customFormat="false" ht="15" hidden="false" customHeight="false" outlineLevel="0" collapsed="false">
      <c r="A622" s="5" t="n">
        <f aca="false">RANK(G622,$G$2:$G$1311)</f>
        <v>621</v>
      </c>
      <c r="B622" s="6" t="str">
        <f aca="false">IF(G622&gt;=Parâmetros!$B$4,"A",IF(G622&gt;=Parâmetros!$B$5,"B","C"))</f>
        <v>B</v>
      </c>
      <c r="C622" s="6" t="s">
        <v>1452</v>
      </c>
      <c r="D622" s="6" t="s">
        <v>49</v>
      </c>
      <c r="E622" s="6" t="s">
        <v>50</v>
      </c>
      <c r="F622" s="6" t="s">
        <v>468</v>
      </c>
      <c r="G622" s="7" t="n">
        <f aca="false">J622*S622</f>
        <v>1277.625</v>
      </c>
      <c r="H622" s="7" t="n">
        <f aca="false">I622*Parâmetros!$B$6/100*S622</f>
        <v>85.8774742268041</v>
      </c>
      <c r="I622" s="8" t="n">
        <v>15648</v>
      </c>
      <c r="J622" s="8" t="n">
        <v>2328</v>
      </c>
      <c r="K622" s="9" t="n">
        <f aca="false">J622/I622</f>
        <v>0.148773006134969</v>
      </c>
      <c r="L622" s="10" t="n">
        <v>0.174</v>
      </c>
      <c r="M622" s="6" t="str">
        <f aca="false">IF(K622&gt;L622,"sim","não")</f>
        <v>não</v>
      </c>
      <c r="N622" s="11" t="n">
        <v>0.52</v>
      </c>
      <c r="O622" s="8" t="n">
        <v>9615</v>
      </c>
      <c r="P622" s="8" t="n">
        <v>2801</v>
      </c>
      <c r="Q622" s="9" t="n">
        <f aca="false">O622/(O622+P622)</f>
        <v>0.774403994845361</v>
      </c>
      <c r="R622" s="10" t="n">
        <v>0.829</v>
      </c>
      <c r="S622" s="12" t="n">
        <f aca="false">2*Q622-1</f>
        <v>0.548807989690722</v>
      </c>
      <c r="T622" s="10" t="n">
        <v>0.11</v>
      </c>
      <c r="U622" s="6" t="s">
        <v>96</v>
      </c>
      <c r="V622" s="6" t="s">
        <v>72</v>
      </c>
      <c r="W622" s="6" t="s">
        <v>54</v>
      </c>
      <c r="X622" s="6" t="s">
        <v>1453</v>
      </c>
      <c r="Y622" s="8" t="n">
        <v>16969</v>
      </c>
    </row>
    <row r="623" customFormat="false" ht="15" hidden="false" customHeight="false" outlineLevel="0" collapsed="false">
      <c r="A623" s="5" t="n">
        <f aca="false">RANK(G623,$G$2:$G$1311)</f>
        <v>622</v>
      </c>
      <c r="B623" s="6" t="str">
        <f aca="false">IF(G623&gt;=Parâmetros!$B$4,"A",IF(G623&gt;=Parâmetros!$B$5,"B","C"))</f>
        <v>B</v>
      </c>
      <c r="C623" s="6" t="s">
        <v>1454</v>
      </c>
      <c r="D623" s="6" t="s">
        <v>445</v>
      </c>
      <c r="E623" s="6" t="s">
        <v>50</v>
      </c>
      <c r="F623" s="6" t="s">
        <v>1345</v>
      </c>
      <c r="G623" s="7" t="n">
        <f aca="false">J623*S623</f>
        <v>1276.09886398526</v>
      </c>
      <c r="H623" s="7" t="n">
        <f aca="false">I623*Parâmetros!$B$6/100*S623</f>
        <v>58.6928216149831</v>
      </c>
      <c r="I623" s="8" t="n">
        <v>9116</v>
      </c>
      <c r="J623" s="8" t="n">
        <v>1982</v>
      </c>
      <c r="K623" s="9" t="n">
        <f aca="false">J623/I623</f>
        <v>0.21741992101799</v>
      </c>
      <c r="L623" s="10" t="n">
        <v>0.249</v>
      </c>
      <c r="M623" s="6" t="str">
        <f aca="false">IF(K623&gt;L623,"sim","não")</f>
        <v>não</v>
      </c>
      <c r="N623" s="11" t="n">
        <v>-0.82</v>
      </c>
      <c r="O623" s="8" t="n">
        <v>5354</v>
      </c>
      <c r="P623" s="8" t="n">
        <v>1160</v>
      </c>
      <c r="Q623" s="9" t="n">
        <f aca="false">O623/(O623+P623)</f>
        <v>0.821922014123427</v>
      </c>
      <c r="R623" s="10" t="n">
        <v>0.869</v>
      </c>
      <c r="S623" s="12" t="n">
        <f aca="false">2*Q623-1</f>
        <v>0.643844028246853</v>
      </c>
      <c r="T623" s="10" t="n">
        <v>0.1</v>
      </c>
      <c r="U623" s="6" t="s">
        <v>71</v>
      </c>
      <c r="V623" s="6" t="s">
        <v>72</v>
      </c>
      <c r="W623" s="6" t="s">
        <v>54</v>
      </c>
      <c r="X623" s="6" t="s">
        <v>1455</v>
      </c>
      <c r="Y623" s="8" t="n">
        <v>10392</v>
      </c>
    </row>
    <row r="624" customFormat="false" ht="15" hidden="false" customHeight="false" outlineLevel="0" collapsed="false">
      <c r="A624" s="5" t="n">
        <f aca="false">RANK(G624,$G$2:$G$1311)</f>
        <v>623</v>
      </c>
      <c r="B624" s="6" t="str">
        <f aca="false">IF(G624&gt;=Parâmetros!$B$4,"A",IF(G624&gt;=Parâmetros!$B$5,"B","C"))</f>
        <v>B</v>
      </c>
      <c r="C624" s="6" t="s">
        <v>1456</v>
      </c>
      <c r="D624" s="6" t="s">
        <v>49</v>
      </c>
      <c r="E624" s="6" t="s">
        <v>50</v>
      </c>
      <c r="F624" s="6" t="s">
        <v>1355</v>
      </c>
      <c r="G624" s="7" t="n">
        <f aca="false">J624*S624</f>
        <v>1274.82029759634</v>
      </c>
      <c r="H624" s="7" t="n">
        <f aca="false">I624*Parâmetros!$B$6/100*S624</f>
        <v>56.2702937809996</v>
      </c>
      <c r="I624" s="8" t="n">
        <v>14778</v>
      </c>
      <c r="J624" s="8" t="n">
        <v>3348</v>
      </c>
      <c r="K624" s="9" t="n">
        <f aca="false">J624/I624</f>
        <v>0.226552984165652</v>
      </c>
      <c r="L624" s="10" t="n">
        <v>0.273</v>
      </c>
      <c r="M624" s="6" t="str">
        <f aca="false">IF(K624&gt;L624,"sim","não")</f>
        <v>não</v>
      </c>
      <c r="N624" s="11" t="n">
        <v>1.1</v>
      </c>
      <c r="O624" s="8" t="n">
        <v>7238</v>
      </c>
      <c r="P624" s="8" t="n">
        <v>3246</v>
      </c>
      <c r="Q624" s="9" t="n">
        <f aca="false">O624/(O624+P624)</f>
        <v>0.690385349103396</v>
      </c>
      <c r="R624" s="10" t="n">
        <v>0.703</v>
      </c>
      <c r="S624" s="12" t="n">
        <f aca="false">2*Q624-1</f>
        <v>0.380770698206791</v>
      </c>
      <c r="T624" s="10" t="n">
        <v>0.096</v>
      </c>
      <c r="U624" s="6" t="s">
        <v>71</v>
      </c>
      <c r="V624" s="6" t="s">
        <v>72</v>
      </c>
      <c r="W624" s="6" t="s">
        <v>54</v>
      </c>
      <c r="X624" s="6" t="s">
        <v>1457</v>
      </c>
      <c r="Y624" s="8" t="n">
        <v>20121</v>
      </c>
    </row>
    <row r="625" customFormat="false" ht="15" hidden="false" customHeight="false" outlineLevel="0" collapsed="false">
      <c r="A625" s="5" t="n">
        <f aca="false">RANK(G625,$G$2:$G$1311)</f>
        <v>624</v>
      </c>
      <c r="B625" s="6" t="str">
        <f aca="false">IF(G625&gt;=Parâmetros!$B$4,"A",IF(G625&gt;=Parâmetros!$B$5,"B","C"))</f>
        <v>B</v>
      </c>
      <c r="C625" s="6" t="s">
        <v>1458</v>
      </c>
      <c r="D625" s="6" t="s">
        <v>177</v>
      </c>
      <c r="E625" s="6" t="s">
        <v>50</v>
      </c>
      <c r="F625" s="6" t="s">
        <v>181</v>
      </c>
      <c r="G625" s="7" t="n">
        <f aca="false">J625*S625</f>
        <v>1274.18357849248</v>
      </c>
      <c r="H625" s="7" t="n">
        <f aca="false">I625*Parâmetros!$B$6/100*S625</f>
        <v>59.5202260450428</v>
      </c>
      <c r="I625" s="8" t="n">
        <v>17008</v>
      </c>
      <c r="J625" s="8" t="n">
        <v>3641</v>
      </c>
      <c r="K625" s="9" t="n">
        <f aca="false">J625/I625</f>
        <v>0.214075729068674</v>
      </c>
      <c r="L625" s="10" t="n">
        <v>0.209</v>
      </c>
      <c r="M625" s="6" t="str">
        <f aca="false">IF(K625&gt;L625,"sim","não")</f>
        <v>sim</v>
      </c>
      <c r="N625" s="11" t="n">
        <v>-0.97</v>
      </c>
      <c r="O625" s="8" t="n">
        <v>8122</v>
      </c>
      <c r="P625" s="8" t="n">
        <v>3911</v>
      </c>
      <c r="Q625" s="9" t="n">
        <f aca="false">O625/(O625+P625)</f>
        <v>0.674977146181335</v>
      </c>
      <c r="R625" s="10" t="n">
        <v>0.709</v>
      </c>
      <c r="S625" s="12" t="n">
        <f aca="false">2*Q625-1</f>
        <v>0.349954292362669</v>
      </c>
      <c r="T625" s="10" t="n">
        <v>0.094</v>
      </c>
      <c r="U625" s="6" t="s">
        <v>52</v>
      </c>
      <c r="V625" s="6" t="s">
        <v>53</v>
      </c>
      <c r="W625" s="6" t="s">
        <v>54</v>
      </c>
      <c r="X625" s="6" t="s">
        <v>1459</v>
      </c>
      <c r="Y625" s="8" t="n">
        <v>18457</v>
      </c>
    </row>
    <row r="626" customFormat="false" ht="15" hidden="false" customHeight="false" outlineLevel="0" collapsed="false">
      <c r="A626" s="5" t="n">
        <f aca="false">RANK(G626,$G$2:$G$1311)</f>
        <v>625</v>
      </c>
      <c r="B626" s="6" t="str">
        <f aca="false">IF(G626&gt;=Parâmetros!$B$4,"A",IF(G626&gt;=Parâmetros!$B$5,"B","C"))</f>
        <v>B</v>
      </c>
      <c r="C626" s="6" t="s">
        <v>1460</v>
      </c>
      <c r="D626" s="6" t="s">
        <v>75</v>
      </c>
      <c r="E626" s="6" t="s">
        <v>50</v>
      </c>
      <c r="F626" s="6" t="s">
        <v>708</v>
      </c>
      <c r="G626" s="7" t="n">
        <f aca="false">J626*S626</f>
        <v>1270.84243964422</v>
      </c>
      <c r="H626" s="7" t="n">
        <f aca="false">I626*Parâmetros!$B$6/100*S626</f>
        <v>109.150330368488</v>
      </c>
      <c r="I626" s="8" t="n">
        <v>25191</v>
      </c>
      <c r="J626" s="8" t="n">
        <v>2933</v>
      </c>
      <c r="K626" s="9" t="n">
        <f aca="false">J626/I626</f>
        <v>0.116430471200032</v>
      </c>
      <c r="L626" s="10" t="n">
        <v>0.137</v>
      </c>
      <c r="M626" s="6" t="str">
        <f aca="false">IF(K626&gt;L626,"sim","não")</f>
        <v>não</v>
      </c>
      <c r="N626" s="11" t="n">
        <v>2.44</v>
      </c>
      <c r="O626" s="8" t="n">
        <v>14664</v>
      </c>
      <c r="P626" s="8" t="n">
        <v>5798</v>
      </c>
      <c r="Q626" s="9" t="n">
        <f aca="false">O626/(O626+P626)</f>
        <v>0.716645489199492</v>
      </c>
      <c r="R626" s="10" t="n">
        <v>0.748</v>
      </c>
      <c r="S626" s="12" t="n">
        <f aca="false">2*Q626-1</f>
        <v>0.433290978398984</v>
      </c>
      <c r="T626" s="10" t="n">
        <v>0.092</v>
      </c>
      <c r="U626" s="6" t="s">
        <v>63</v>
      </c>
      <c r="V626" s="6" t="s">
        <v>59</v>
      </c>
      <c r="W626" s="6" t="s">
        <v>54</v>
      </c>
      <c r="X626" s="6" t="s">
        <v>1461</v>
      </c>
      <c r="Y626" s="8" t="n">
        <v>24493</v>
      </c>
    </row>
    <row r="627" customFormat="false" ht="15" hidden="false" customHeight="false" outlineLevel="0" collapsed="false">
      <c r="A627" s="5" t="n">
        <f aca="false">RANK(G627,$G$2:$G$1311)</f>
        <v>626</v>
      </c>
      <c r="B627" s="6" t="str">
        <f aca="false">IF(G627&gt;=Parâmetros!$B$4,"A",IF(G627&gt;=Parâmetros!$B$5,"B","C"))</f>
        <v>B</v>
      </c>
      <c r="C627" s="6" t="s">
        <v>1462</v>
      </c>
      <c r="D627" s="6" t="s">
        <v>49</v>
      </c>
      <c r="E627" s="6" t="s">
        <v>50</v>
      </c>
      <c r="F627" s="6" t="s">
        <v>935</v>
      </c>
      <c r="G627" s="7" t="n">
        <f aca="false">J627*S627</f>
        <v>1269.01235558408</v>
      </c>
      <c r="H627" s="7" t="n">
        <f aca="false">I627*Parâmetros!$B$6/100*S627</f>
        <v>60.4917281771502</v>
      </c>
      <c r="I627" s="8" t="n">
        <v>17909</v>
      </c>
      <c r="J627" s="8" t="n">
        <v>3757</v>
      </c>
      <c r="K627" s="9" t="n">
        <f aca="false">J627/I627</f>
        <v>0.209782790775588</v>
      </c>
      <c r="L627" s="10" t="n">
        <v>0.26</v>
      </c>
      <c r="M627" s="6" t="str">
        <f aca="false">IF(K627&gt;L627,"sim","não")</f>
        <v>não</v>
      </c>
      <c r="N627" s="11" t="n">
        <v>-1.83</v>
      </c>
      <c r="O627" s="8" t="n">
        <v>8337</v>
      </c>
      <c r="P627" s="8" t="n">
        <v>4127</v>
      </c>
      <c r="Q627" s="9" t="n">
        <f aca="false">O627/(O627+P627)</f>
        <v>0.668886392811297</v>
      </c>
      <c r="R627" s="10" t="n">
        <v>0.737</v>
      </c>
      <c r="S627" s="12" t="n">
        <f aca="false">2*Q627-1</f>
        <v>0.337772785622593</v>
      </c>
      <c r="T627" s="10" t="n">
        <v>0.106</v>
      </c>
      <c r="U627" s="6" t="s">
        <v>77</v>
      </c>
      <c r="V627" s="6" t="s">
        <v>59</v>
      </c>
      <c r="W627" s="6" t="s">
        <v>54</v>
      </c>
      <c r="X627" s="6" t="s">
        <v>1463</v>
      </c>
      <c r="Y627" s="8" t="n">
        <v>20037</v>
      </c>
    </row>
    <row r="628" customFormat="false" ht="15" hidden="false" customHeight="false" outlineLevel="0" collapsed="false">
      <c r="A628" s="5" t="n">
        <f aca="false">RANK(G628,$G$2:$G$1311)</f>
        <v>627</v>
      </c>
      <c r="B628" s="6" t="str">
        <f aca="false">IF(G628&gt;=Parâmetros!$B$4,"A",IF(G628&gt;=Parâmetros!$B$5,"B","C"))</f>
        <v>B</v>
      </c>
      <c r="C628" s="6" t="s">
        <v>1464</v>
      </c>
      <c r="D628" s="6" t="s">
        <v>49</v>
      </c>
      <c r="E628" s="6" t="s">
        <v>50</v>
      </c>
      <c r="F628" s="6" t="s">
        <v>651</v>
      </c>
      <c r="G628" s="7" t="n">
        <f aca="false">J628*S628</f>
        <v>1268.45061515465</v>
      </c>
      <c r="H628" s="7" t="n">
        <f aca="false">I628*Parâmetros!$B$6/100*S628</f>
        <v>49.8583994480855</v>
      </c>
      <c r="I628" s="8" t="n">
        <v>12810</v>
      </c>
      <c r="J628" s="8" t="n">
        <v>3259</v>
      </c>
      <c r="K628" s="9" t="n">
        <f aca="false">J628/I628</f>
        <v>0.254410616705699</v>
      </c>
      <c r="L628" s="10" t="n">
        <v>0.225</v>
      </c>
      <c r="M628" s="6" t="str">
        <f aca="false">IF(K628&gt;L628,"sim","não")</f>
        <v>sim</v>
      </c>
      <c r="N628" s="11" t="n">
        <v>0.61</v>
      </c>
      <c r="O628" s="8" t="n">
        <v>6041</v>
      </c>
      <c r="P628" s="8" t="n">
        <v>2656</v>
      </c>
      <c r="Q628" s="9" t="n">
        <f aca="false">O628/(O628+P628)</f>
        <v>0.694607335862941</v>
      </c>
      <c r="R628" s="10" t="n">
        <v>0.757</v>
      </c>
      <c r="S628" s="12" t="n">
        <f aca="false">2*Q628-1</f>
        <v>0.389214671725882</v>
      </c>
      <c r="T628" s="10" t="n">
        <v>0.129</v>
      </c>
      <c r="U628" s="6" t="s">
        <v>83</v>
      </c>
      <c r="V628" s="6" t="s">
        <v>53</v>
      </c>
      <c r="W628" s="6" t="s">
        <v>54</v>
      </c>
      <c r="X628" s="6" t="s">
        <v>1465</v>
      </c>
      <c r="Y628" s="8" t="n">
        <v>13990</v>
      </c>
    </row>
    <row r="629" customFormat="false" ht="15" hidden="false" customHeight="false" outlineLevel="0" collapsed="false">
      <c r="A629" s="5" t="n">
        <f aca="false">RANK(G629,$G$2:$G$1311)</f>
        <v>628</v>
      </c>
      <c r="B629" s="6" t="str">
        <f aca="false">IF(G629&gt;=Parâmetros!$B$4,"A",IF(G629&gt;=Parâmetros!$B$5,"B","C"))</f>
        <v>B</v>
      </c>
      <c r="C629" s="6" t="s">
        <v>1466</v>
      </c>
      <c r="D629" s="6" t="s">
        <v>75</v>
      </c>
      <c r="E629" s="6" t="s">
        <v>50</v>
      </c>
      <c r="F629" s="6" t="s">
        <v>258</v>
      </c>
      <c r="G629" s="7" t="n">
        <f aca="false">J629*S629</f>
        <v>1267.10303687636</v>
      </c>
      <c r="H629" s="7" t="n">
        <f aca="false">I629*Parâmetros!$B$6/100*S629</f>
        <v>62.6532402386117</v>
      </c>
      <c r="I629" s="8" t="n">
        <v>10265</v>
      </c>
      <c r="J629" s="8" t="n">
        <v>2076</v>
      </c>
      <c r="K629" s="9" t="n">
        <f aca="false">J629/I629</f>
        <v>0.202240623477837</v>
      </c>
      <c r="L629" s="10" t="n">
        <v>0.213</v>
      </c>
      <c r="M629" s="6" t="str">
        <f aca="false">IF(K629&gt;L629,"sim","não")</f>
        <v>não</v>
      </c>
      <c r="N629" s="11" t="n">
        <v>-0.44</v>
      </c>
      <c r="O629" s="8" t="n">
        <v>5939</v>
      </c>
      <c r="P629" s="8" t="n">
        <v>1437</v>
      </c>
      <c r="Q629" s="9" t="n">
        <f aca="false">O629/(O629+P629)</f>
        <v>0.80517895878525</v>
      </c>
      <c r="R629" s="10" t="n">
        <v>0.863</v>
      </c>
      <c r="S629" s="12" t="n">
        <f aca="false">2*Q629-1</f>
        <v>0.610357917570499</v>
      </c>
      <c r="T629" s="10" t="n">
        <v>0.106</v>
      </c>
      <c r="U629" s="6" t="s">
        <v>63</v>
      </c>
      <c r="V629" s="6" t="s">
        <v>59</v>
      </c>
      <c r="W629" s="6" t="s">
        <v>54</v>
      </c>
      <c r="X629" s="6" t="s">
        <v>1467</v>
      </c>
      <c r="Y629" s="8" t="n">
        <v>11369</v>
      </c>
    </row>
    <row r="630" customFormat="false" ht="15" hidden="false" customHeight="false" outlineLevel="0" collapsed="false">
      <c r="A630" s="5" t="n">
        <f aca="false">RANK(G630,$G$2:$G$1311)</f>
        <v>629</v>
      </c>
      <c r="B630" s="6" t="str">
        <f aca="false">IF(G630&gt;=Parâmetros!$B$4,"A",IF(G630&gt;=Parâmetros!$B$5,"B","C"))</f>
        <v>B</v>
      </c>
      <c r="C630" s="6" t="s">
        <v>1468</v>
      </c>
      <c r="D630" s="6" t="s">
        <v>86</v>
      </c>
      <c r="E630" s="6" t="s">
        <v>50</v>
      </c>
      <c r="F630" s="6" t="s">
        <v>298</v>
      </c>
      <c r="G630" s="7" t="n">
        <f aca="false">J630*S630</f>
        <v>1267.07865168539</v>
      </c>
      <c r="H630" s="7" t="n">
        <f aca="false">I630*Parâmetros!$B$6/100*S630</f>
        <v>74.4827715355805</v>
      </c>
      <c r="I630" s="8" t="n">
        <v>11110</v>
      </c>
      <c r="J630" s="8" t="n">
        <v>1890</v>
      </c>
      <c r="K630" s="9" t="n">
        <f aca="false">J630/I630</f>
        <v>0.17011701170117</v>
      </c>
      <c r="L630" s="10" t="n">
        <v>0.26</v>
      </c>
      <c r="M630" s="6" t="str">
        <f aca="false">IF(K630&gt;L630,"sim","não")</f>
        <v>não</v>
      </c>
      <c r="N630" s="11" t="n">
        <v>9.85</v>
      </c>
      <c r="O630" s="8" t="n">
        <v>7136</v>
      </c>
      <c r="P630" s="8" t="n">
        <v>1408</v>
      </c>
      <c r="Q630" s="9" t="n">
        <f aca="false">O630/(O630+P630)</f>
        <v>0.835205992509363</v>
      </c>
      <c r="R630" s="10" t="n">
        <v>0.881</v>
      </c>
      <c r="S630" s="12" t="n">
        <f aca="false">2*Q630-1</f>
        <v>0.670411985018727</v>
      </c>
      <c r="T630" s="10" t="n">
        <v>0.071</v>
      </c>
      <c r="U630" s="6" t="s">
        <v>83</v>
      </c>
      <c r="V630" s="6" t="s">
        <v>53</v>
      </c>
      <c r="W630" s="6" t="s">
        <v>54</v>
      </c>
      <c r="X630" s="6" t="s">
        <v>1469</v>
      </c>
      <c r="Y630" s="8" t="n">
        <v>13614</v>
      </c>
    </row>
    <row r="631" customFormat="false" ht="15" hidden="false" customHeight="false" outlineLevel="0" collapsed="false">
      <c r="A631" s="5" t="n">
        <f aca="false">RANK(G631,$G$2:$G$1311)</f>
        <v>630</v>
      </c>
      <c r="B631" s="6" t="str">
        <f aca="false">IF(G631&gt;=Parâmetros!$B$4,"A",IF(G631&gt;=Parâmetros!$B$5,"B","C"))</f>
        <v>B</v>
      </c>
      <c r="C631" s="6" t="s">
        <v>1470</v>
      </c>
      <c r="D631" s="6" t="s">
        <v>177</v>
      </c>
      <c r="E631" s="6" t="s">
        <v>50</v>
      </c>
      <c r="F631" s="6" t="s">
        <v>786</v>
      </c>
      <c r="G631" s="7" t="n">
        <f aca="false">J631*S631</f>
        <v>1266.99956159579</v>
      </c>
      <c r="H631" s="7" t="n">
        <f aca="false">I631*Parâmetros!$B$6/100*S631</f>
        <v>56.2967558088558</v>
      </c>
      <c r="I631" s="8" t="n">
        <v>13090</v>
      </c>
      <c r="J631" s="8" t="n">
        <v>2946</v>
      </c>
      <c r="K631" s="9" t="n">
        <f aca="false">J631/I631</f>
        <v>0.225057295645531</v>
      </c>
      <c r="L631" s="10" t="n">
        <v>0.287</v>
      </c>
      <c r="M631" s="6" t="str">
        <f aca="false">IF(K631&gt;L631,"sim","não")</f>
        <v>não</v>
      </c>
      <c r="N631" s="11" t="n">
        <v>1.25</v>
      </c>
      <c r="O631" s="8" t="n">
        <v>6524</v>
      </c>
      <c r="P631" s="8" t="n">
        <v>2600</v>
      </c>
      <c r="Q631" s="9" t="n">
        <f aca="false">O631/(O631+P631)</f>
        <v>0.715037264357738</v>
      </c>
      <c r="R631" s="10" t="n">
        <v>0.753</v>
      </c>
      <c r="S631" s="12" t="n">
        <f aca="false">2*Q631-1</f>
        <v>0.430074528715476</v>
      </c>
      <c r="T631" s="10" t="n">
        <v>0.113</v>
      </c>
      <c r="U631" s="6" t="s">
        <v>52</v>
      </c>
      <c r="V631" s="6" t="s">
        <v>53</v>
      </c>
      <c r="W631" s="6" t="s">
        <v>54</v>
      </c>
      <c r="X631" s="6" t="s">
        <v>1471</v>
      </c>
      <c r="Y631" s="8" t="n">
        <v>13966</v>
      </c>
    </row>
    <row r="632" customFormat="false" ht="15" hidden="false" customHeight="false" outlineLevel="0" collapsed="false">
      <c r="A632" s="5" t="n">
        <f aca="false">RANK(G632,$G$2:$G$1311)</f>
        <v>631</v>
      </c>
      <c r="B632" s="6" t="str">
        <f aca="false">IF(G632&gt;=Parâmetros!$B$4,"A",IF(G632&gt;=Parâmetros!$B$5,"B","C"))</f>
        <v>B</v>
      </c>
      <c r="C632" s="6" t="s">
        <v>1472</v>
      </c>
      <c r="D632" s="6" t="s">
        <v>75</v>
      </c>
      <c r="E632" s="6" t="s">
        <v>50</v>
      </c>
      <c r="F632" s="6" t="s">
        <v>708</v>
      </c>
      <c r="G632" s="7" t="n">
        <f aca="false">J632*S632</f>
        <v>1264.94425688938</v>
      </c>
      <c r="H632" s="7" t="n">
        <f aca="false">I632*Parâmetros!$B$6/100*S632</f>
        <v>82.888886708016</v>
      </c>
      <c r="I632" s="8" t="n">
        <v>16205</v>
      </c>
      <c r="J632" s="8" t="n">
        <v>2473</v>
      </c>
      <c r="K632" s="9" t="n">
        <f aca="false">J632/I632</f>
        <v>0.152607219993829</v>
      </c>
      <c r="L632" s="10" t="n">
        <v>0.171</v>
      </c>
      <c r="M632" s="6" t="str">
        <f aca="false">IF(K632&gt;L632,"sim","não")</f>
        <v>não</v>
      </c>
      <c r="N632" s="11" t="n">
        <v>0.24</v>
      </c>
      <c r="O632" s="8" t="n">
        <v>9626</v>
      </c>
      <c r="P632" s="8" t="n">
        <v>3111</v>
      </c>
      <c r="Q632" s="9" t="n">
        <f aca="false">O632/(O632+P632)</f>
        <v>0.755750961764937</v>
      </c>
      <c r="R632" s="10" t="n">
        <v>0.808</v>
      </c>
      <c r="S632" s="12" t="n">
        <f aca="false">2*Q632-1</f>
        <v>0.511501923529874</v>
      </c>
      <c r="T632" s="10" t="n">
        <v>0.094</v>
      </c>
      <c r="U632" s="6" t="s">
        <v>63</v>
      </c>
      <c r="V632" s="6" t="s">
        <v>59</v>
      </c>
      <c r="W632" s="6" t="s">
        <v>54</v>
      </c>
      <c r="X632" s="6" t="s">
        <v>1473</v>
      </c>
      <c r="Y632" s="8" t="n">
        <v>17254</v>
      </c>
    </row>
    <row r="633" customFormat="false" ht="15" hidden="false" customHeight="false" outlineLevel="0" collapsed="false">
      <c r="A633" s="5" t="n">
        <f aca="false">RANK(G633,$G$2:$G$1311)</f>
        <v>632</v>
      </c>
      <c r="B633" s="6" t="str">
        <f aca="false">IF(G633&gt;=Parâmetros!$B$4,"A",IF(G633&gt;=Parâmetros!$B$5,"B","C"))</f>
        <v>B</v>
      </c>
      <c r="C633" s="6" t="s">
        <v>1474</v>
      </c>
      <c r="D633" s="6" t="s">
        <v>75</v>
      </c>
      <c r="E633" s="6" t="s">
        <v>50</v>
      </c>
      <c r="F633" s="6" t="s">
        <v>280</v>
      </c>
      <c r="G633" s="7" t="n">
        <f aca="false">J633*S633</f>
        <v>1263.99691522178</v>
      </c>
      <c r="H633" s="7" t="n">
        <f aca="false">I633*Parâmetros!$B$6/100*S633</f>
        <v>74.9691575364323</v>
      </c>
      <c r="I633" s="8" t="n">
        <v>12141</v>
      </c>
      <c r="J633" s="8" t="n">
        <v>2047</v>
      </c>
      <c r="K633" s="9" t="n">
        <f aca="false">J633/I633</f>
        <v>0.168602256815748</v>
      </c>
      <c r="L633" s="10" t="n">
        <v>0.172</v>
      </c>
      <c r="M633" s="6" t="str">
        <f aca="false">IF(K633&gt;L633,"sim","não")</f>
        <v>não</v>
      </c>
      <c r="N633" s="11" t="n">
        <v>1.49</v>
      </c>
      <c r="O633" s="8" t="n">
        <v>7603</v>
      </c>
      <c r="P633" s="8" t="n">
        <v>1798</v>
      </c>
      <c r="Q633" s="9" t="n">
        <f aca="false">O633/(O633+P633)</f>
        <v>0.808743750664823</v>
      </c>
      <c r="R633" s="10" t="n">
        <v>0.86</v>
      </c>
      <c r="S633" s="12" t="n">
        <f aca="false">2*Q633-1</f>
        <v>0.617487501329646</v>
      </c>
      <c r="T633" s="10" t="n">
        <v>0.085</v>
      </c>
      <c r="U633" s="6" t="s">
        <v>52</v>
      </c>
      <c r="V633" s="6" t="s">
        <v>53</v>
      </c>
      <c r="W633" s="6" t="s">
        <v>54</v>
      </c>
      <c r="X633" s="6" t="s">
        <v>1475</v>
      </c>
      <c r="Y633" s="8" t="n">
        <v>14196</v>
      </c>
    </row>
    <row r="634" customFormat="false" ht="15" hidden="false" customHeight="false" outlineLevel="0" collapsed="false">
      <c r="A634" s="5" t="n">
        <f aca="false">RANK(G634,$G$2:$G$1311)</f>
        <v>633</v>
      </c>
      <c r="B634" s="6" t="str">
        <f aca="false">IF(G634&gt;=Parâmetros!$B$4,"A",IF(G634&gt;=Parâmetros!$B$5,"B","C"))</f>
        <v>B</v>
      </c>
      <c r="C634" s="6" t="s">
        <v>1476</v>
      </c>
      <c r="D634" s="6" t="s">
        <v>86</v>
      </c>
      <c r="E634" s="6" t="s">
        <v>50</v>
      </c>
      <c r="F634" s="6" t="s">
        <v>1443</v>
      </c>
      <c r="G634" s="7" t="n">
        <f aca="false">J634*S634</f>
        <v>1262.87720588235</v>
      </c>
      <c r="H634" s="7" t="n">
        <f aca="false">I634*Parâmetros!$B$6/100*S634</f>
        <v>61.0873400735294</v>
      </c>
      <c r="I634" s="8" t="n">
        <v>14763</v>
      </c>
      <c r="J634" s="8" t="n">
        <v>3052</v>
      </c>
      <c r="K634" s="9" t="n">
        <f aca="false">J634/I634</f>
        <v>0.206733048838312</v>
      </c>
      <c r="L634" s="10" t="n">
        <v>0.218</v>
      </c>
      <c r="M634" s="6" t="str">
        <f aca="false">IF(K634&gt;L634,"sim","não")</f>
        <v>não</v>
      </c>
      <c r="N634" s="11" t="n">
        <v>1.34</v>
      </c>
      <c r="O634" s="8" t="n">
        <v>7691</v>
      </c>
      <c r="P634" s="8" t="n">
        <v>3189</v>
      </c>
      <c r="Q634" s="9" t="n">
        <f aca="false">O634/(O634+P634)</f>
        <v>0.706893382352941</v>
      </c>
      <c r="R634" s="10" t="n">
        <v>0.743</v>
      </c>
      <c r="S634" s="12" t="n">
        <f aca="false">2*Q634-1</f>
        <v>0.413786764705882</v>
      </c>
      <c r="T634" s="10" t="n">
        <v>0.128</v>
      </c>
      <c r="U634" s="6" t="s">
        <v>68</v>
      </c>
      <c r="V634" s="6" t="s">
        <v>53</v>
      </c>
      <c r="W634" s="6" t="s">
        <v>54</v>
      </c>
      <c r="X634" s="6" t="s">
        <v>1477</v>
      </c>
      <c r="Y634" s="8" t="n">
        <v>17161</v>
      </c>
    </row>
    <row r="635" customFormat="false" ht="15" hidden="false" customHeight="false" outlineLevel="0" collapsed="false">
      <c r="A635" s="5" t="n">
        <f aca="false">RANK(G635,$G$2:$G$1311)</f>
        <v>634</v>
      </c>
      <c r="B635" s="6" t="str">
        <f aca="false">IF(G635&gt;=Parâmetros!$B$4,"A",IF(G635&gt;=Parâmetros!$B$5,"B","C"))</f>
        <v>B</v>
      </c>
      <c r="C635" s="6" t="s">
        <v>1478</v>
      </c>
      <c r="D635" s="6" t="s">
        <v>141</v>
      </c>
      <c r="E635" s="6" t="s">
        <v>142</v>
      </c>
      <c r="F635" s="6" t="s">
        <v>1131</v>
      </c>
      <c r="G635" s="7" t="n">
        <f aca="false">J635*S635</f>
        <v>1262.76013234078</v>
      </c>
      <c r="H635" s="7" t="n">
        <f aca="false">I635*Parâmetros!$B$6/100*S635</f>
        <v>43.538676592225</v>
      </c>
      <c r="I635" s="8" t="n">
        <v>13202</v>
      </c>
      <c r="J635" s="8" t="n">
        <v>3829</v>
      </c>
      <c r="K635" s="9" t="n">
        <f aca="false">J635/I635</f>
        <v>0.290031813361612</v>
      </c>
      <c r="L635" s="10" t="n">
        <v>0.315</v>
      </c>
      <c r="M635" s="6" t="str">
        <f aca="false">IF(K635&gt;L635,"sim","não")</f>
        <v>não</v>
      </c>
      <c r="N635" s="11" t="n">
        <v>-0.54</v>
      </c>
      <c r="O635" s="8" t="n">
        <v>5627</v>
      </c>
      <c r="P635" s="8" t="n">
        <v>2836</v>
      </c>
      <c r="Q635" s="9" t="n">
        <f aca="false">O635/(O635+P635)</f>
        <v>0.664894245539407</v>
      </c>
      <c r="R635" s="10" t="n">
        <v>0.699</v>
      </c>
      <c r="S635" s="12" t="n">
        <f aca="false">2*Q635-1</f>
        <v>0.329788491078814</v>
      </c>
      <c r="T635" s="10" t="n">
        <v>0.157</v>
      </c>
      <c r="U635" s="6" t="s">
        <v>715</v>
      </c>
      <c r="V635" s="6" t="s">
        <v>72</v>
      </c>
      <c r="W635" s="6" t="s">
        <v>54</v>
      </c>
      <c r="X635" s="6" t="s">
        <v>1479</v>
      </c>
      <c r="Y635" s="8" t="n">
        <v>14060</v>
      </c>
    </row>
    <row r="636" customFormat="false" ht="15" hidden="false" customHeight="false" outlineLevel="0" collapsed="false">
      <c r="A636" s="5" t="n">
        <f aca="false">RANK(G636,$G$2:$G$1311)</f>
        <v>635</v>
      </c>
      <c r="B636" s="6" t="str">
        <f aca="false">IF(G636&gt;=Parâmetros!$B$4,"A",IF(G636&gt;=Parâmetros!$B$5,"B","C"))</f>
        <v>B</v>
      </c>
      <c r="C636" s="6" t="s">
        <v>1480</v>
      </c>
      <c r="D636" s="6" t="s">
        <v>86</v>
      </c>
      <c r="E636" s="6" t="s">
        <v>50</v>
      </c>
      <c r="F636" s="6" t="s">
        <v>87</v>
      </c>
      <c r="G636" s="7" t="n">
        <f aca="false">J636*S636</f>
        <v>1256.1046728972</v>
      </c>
      <c r="H636" s="7" t="n">
        <f aca="false">I636*Parâmetros!$B$6/100*S636</f>
        <v>70.0140560747664</v>
      </c>
      <c r="I636" s="8" t="n">
        <v>9654</v>
      </c>
      <c r="J636" s="8" t="n">
        <v>1732</v>
      </c>
      <c r="K636" s="9" t="n">
        <f aca="false">J636/I636</f>
        <v>0.17940749948208</v>
      </c>
      <c r="L636" s="10" t="n">
        <v>0.266</v>
      </c>
      <c r="M636" s="6" t="str">
        <f aca="false">IF(K636&gt;L636,"sim","não")</f>
        <v>não</v>
      </c>
      <c r="N636" s="11" t="n">
        <v>2.07</v>
      </c>
      <c r="O636" s="8" t="n">
        <v>6461</v>
      </c>
      <c r="P636" s="8" t="n">
        <v>1029</v>
      </c>
      <c r="Q636" s="9" t="n">
        <f aca="false">O636/(O636+P636)</f>
        <v>0.862616822429907</v>
      </c>
      <c r="R636" s="10" t="n">
        <v>0.891</v>
      </c>
      <c r="S636" s="12" t="n">
        <f aca="false">2*Q636-1</f>
        <v>0.725233644859813</v>
      </c>
      <c r="T636" s="10" t="n">
        <v>0.081</v>
      </c>
      <c r="U636" s="6" t="s">
        <v>58</v>
      </c>
      <c r="V636" s="6" t="s">
        <v>59</v>
      </c>
      <c r="W636" s="6" t="s">
        <v>54</v>
      </c>
      <c r="X636" s="6" t="s">
        <v>1481</v>
      </c>
      <c r="Y636" s="8" t="n">
        <v>10223</v>
      </c>
    </row>
    <row r="637" customFormat="false" ht="15" hidden="false" customHeight="false" outlineLevel="0" collapsed="false">
      <c r="A637" s="5" t="n">
        <f aca="false">RANK(G637,$G$2:$G$1311)</f>
        <v>636</v>
      </c>
      <c r="B637" s="6" t="str">
        <f aca="false">IF(G637&gt;=Parâmetros!$B$4,"A",IF(G637&gt;=Parâmetros!$B$5,"B","C"))</f>
        <v>B</v>
      </c>
      <c r="C637" s="6" t="s">
        <v>1482</v>
      </c>
      <c r="D637" s="6" t="s">
        <v>49</v>
      </c>
      <c r="E637" s="6" t="s">
        <v>50</v>
      </c>
      <c r="F637" s="6" t="s">
        <v>323</v>
      </c>
      <c r="G637" s="7" t="n">
        <f aca="false">J637*S637</f>
        <v>1255.81766280107</v>
      </c>
      <c r="H637" s="7" t="n">
        <f aca="false">I637*Parâmetros!$B$6/100*S637</f>
        <v>66.1731132917038</v>
      </c>
      <c r="I637" s="8" t="n">
        <v>15065</v>
      </c>
      <c r="J637" s="8" t="n">
        <v>2859</v>
      </c>
      <c r="K637" s="9" t="n">
        <f aca="false">J637/I637</f>
        <v>0.189777630268835</v>
      </c>
      <c r="L637" s="10" t="n">
        <v>0.181</v>
      </c>
      <c r="M637" s="6" t="str">
        <f aca="false">IF(K637&gt;L637,"sim","não")</f>
        <v>sim</v>
      </c>
      <c r="N637" s="11" t="n">
        <v>-0.19</v>
      </c>
      <c r="O637" s="8" t="n">
        <v>8067</v>
      </c>
      <c r="P637" s="8" t="n">
        <v>3143</v>
      </c>
      <c r="Q637" s="9" t="n">
        <f aca="false">O637/(O637+P637)</f>
        <v>0.719625334522748</v>
      </c>
      <c r="R637" s="10" t="n">
        <v>0.815</v>
      </c>
      <c r="S637" s="12" t="n">
        <f aca="false">2*Q637-1</f>
        <v>0.439250669045495</v>
      </c>
      <c r="T637" s="10" t="n">
        <v>0.086</v>
      </c>
      <c r="U637" s="6" t="s">
        <v>96</v>
      </c>
      <c r="V637" s="6" t="s">
        <v>72</v>
      </c>
      <c r="W637" s="6" t="s">
        <v>54</v>
      </c>
      <c r="X637" s="6" t="s">
        <v>1483</v>
      </c>
      <c r="Y637" s="8" t="n">
        <v>17056</v>
      </c>
    </row>
    <row r="638" customFormat="false" ht="15" hidden="false" customHeight="false" outlineLevel="0" collapsed="false">
      <c r="A638" s="5" t="n">
        <f aca="false">RANK(G638,$G$2:$G$1311)</f>
        <v>637</v>
      </c>
      <c r="B638" s="6" t="str">
        <f aca="false">IF(G638&gt;=Parâmetros!$B$4,"A",IF(G638&gt;=Parâmetros!$B$5,"B","C"))</f>
        <v>B</v>
      </c>
      <c r="C638" s="6" t="s">
        <v>1443</v>
      </c>
      <c r="D638" s="6" t="s">
        <v>86</v>
      </c>
      <c r="E638" s="6" t="s">
        <v>50</v>
      </c>
      <c r="F638" s="6" t="s">
        <v>1443</v>
      </c>
      <c r="G638" s="7" t="n">
        <f aca="false">J638*S638</f>
        <v>1255.13486410497</v>
      </c>
      <c r="H638" s="7" t="n">
        <f aca="false">I638*Parâmetros!$B$6/100*S638</f>
        <v>70.770121836926</v>
      </c>
      <c r="I638" s="8" t="n">
        <v>28040</v>
      </c>
      <c r="J638" s="8" t="n">
        <v>4973</v>
      </c>
      <c r="K638" s="9" t="n">
        <f aca="false">J638/I638</f>
        <v>0.177353780313837</v>
      </c>
      <c r="L638" s="10" t="n">
        <v>0.255</v>
      </c>
      <c r="M638" s="6" t="str">
        <f aca="false">IF(K638&gt;L638,"sim","não")</f>
        <v>não</v>
      </c>
      <c r="N638" s="11" t="n">
        <v>0.21</v>
      </c>
      <c r="O638" s="8" t="n">
        <v>13363</v>
      </c>
      <c r="P638" s="8" t="n">
        <v>7977</v>
      </c>
      <c r="Q638" s="9" t="n">
        <f aca="false">O638/(O638+P638)</f>
        <v>0.626194939081537</v>
      </c>
      <c r="R638" s="10" t="n">
        <v>0.657</v>
      </c>
      <c r="S638" s="12" t="n">
        <f aca="false">2*Q638-1</f>
        <v>0.252389878163074</v>
      </c>
      <c r="T638" s="10" t="n">
        <v>0.114</v>
      </c>
      <c r="U638" s="6" t="s">
        <v>83</v>
      </c>
      <c r="V638" s="6" t="s">
        <v>53</v>
      </c>
      <c r="W638" s="6" t="s">
        <v>54</v>
      </c>
      <c r="X638" s="6" t="s">
        <v>1484</v>
      </c>
      <c r="Y638" s="8" t="n">
        <v>37050</v>
      </c>
    </row>
    <row r="639" customFormat="false" ht="15" hidden="false" customHeight="false" outlineLevel="0" collapsed="false">
      <c r="A639" s="5" t="n">
        <f aca="false">RANK(G639,$G$2:$G$1311)</f>
        <v>638</v>
      </c>
      <c r="B639" s="6" t="str">
        <f aca="false">IF(G639&gt;=Parâmetros!$B$4,"A",IF(G639&gt;=Parâmetros!$B$5,"B","C"))</f>
        <v>B</v>
      </c>
      <c r="C639" s="6" t="s">
        <v>1485</v>
      </c>
      <c r="D639" s="6" t="s">
        <v>177</v>
      </c>
      <c r="E639" s="6" t="s">
        <v>50</v>
      </c>
      <c r="F639" s="6" t="s">
        <v>1486</v>
      </c>
      <c r="G639" s="7" t="n">
        <f aca="false">J639*S639</f>
        <v>1253.21581670362</v>
      </c>
      <c r="H639" s="7" t="n">
        <f aca="false">I639*Parâmetros!$B$6/100*S639</f>
        <v>56.6547302291205</v>
      </c>
      <c r="I639" s="8" t="n">
        <v>15470</v>
      </c>
      <c r="J639" s="8" t="n">
        <v>3422</v>
      </c>
      <c r="K639" s="9" t="n">
        <f aca="false">J639/I639</f>
        <v>0.22120232708468</v>
      </c>
      <c r="L639" s="10" t="n">
        <v>0.241</v>
      </c>
      <c r="M639" s="6" t="str">
        <f aca="false">IF(K639&gt;L639,"sim","não")</f>
        <v>não</v>
      </c>
      <c r="N639" s="11" t="n">
        <v>4.01</v>
      </c>
      <c r="O639" s="8" t="n">
        <v>7394</v>
      </c>
      <c r="P639" s="8" t="n">
        <v>3430</v>
      </c>
      <c r="Q639" s="9" t="n">
        <f aca="false">O639/(O639+P639)</f>
        <v>0.683111603843311</v>
      </c>
      <c r="R639" s="10" t="n">
        <v>0.711</v>
      </c>
      <c r="S639" s="12" t="n">
        <f aca="false">2*Q639-1</f>
        <v>0.366223207686622</v>
      </c>
      <c r="T639" s="10" t="n">
        <v>0.075</v>
      </c>
      <c r="U639" s="6" t="s">
        <v>96</v>
      </c>
      <c r="V639" s="6" t="s">
        <v>72</v>
      </c>
      <c r="W639" s="6" t="s">
        <v>54</v>
      </c>
      <c r="X639" s="6" t="s">
        <v>1487</v>
      </c>
      <c r="Y639" s="8" t="n">
        <v>17150</v>
      </c>
    </row>
    <row r="640" customFormat="false" ht="15" hidden="false" customHeight="false" outlineLevel="0" collapsed="false">
      <c r="A640" s="5" t="n">
        <f aca="false">RANK(G640,$G$2:$G$1311)</f>
        <v>639</v>
      </c>
      <c r="B640" s="6" t="str">
        <f aca="false">IF(G640&gt;=Parâmetros!$B$4,"A",IF(G640&gt;=Parâmetros!$B$5,"B","C"))</f>
        <v>B</v>
      </c>
      <c r="C640" s="6" t="s">
        <v>1488</v>
      </c>
      <c r="D640" s="6" t="s">
        <v>407</v>
      </c>
      <c r="E640" s="6" t="s">
        <v>50</v>
      </c>
      <c r="F640" s="6" t="s">
        <v>1246</v>
      </c>
      <c r="G640" s="7" t="n">
        <f aca="false">J640*S640</f>
        <v>1252.95130573612</v>
      </c>
      <c r="H640" s="7" t="n">
        <f aca="false">I640*Parâmetros!$B$6/100*S640</f>
        <v>69.9854236514996</v>
      </c>
      <c r="I640" s="8" t="n">
        <v>11674</v>
      </c>
      <c r="J640" s="8" t="n">
        <v>2090</v>
      </c>
      <c r="K640" s="9" t="n">
        <f aca="false">J640/I640</f>
        <v>0.179030323796471</v>
      </c>
      <c r="L640" s="10" t="n">
        <v>0.17</v>
      </c>
      <c r="M640" s="6" t="str">
        <f aca="false">IF(K640&gt;L640,"sim","não")</f>
        <v>sim</v>
      </c>
      <c r="N640" s="11" t="n">
        <v>1.41</v>
      </c>
      <c r="O640" s="8" t="n">
        <v>7013</v>
      </c>
      <c r="P640" s="8" t="n">
        <v>1756</v>
      </c>
      <c r="Q640" s="9" t="n">
        <f aca="false">O640/(O640+P640)</f>
        <v>0.799749116204812</v>
      </c>
      <c r="R640" s="10" t="n">
        <v>0.811</v>
      </c>
      <c r="S640" s="12" t="n">
        <f aca="false">2*Q640-1</f>
        <v>0.599498232409625</v>
      </c>
      <c r="T640" s="10" t="n">
        <v>0.107</v>
      </c>
      <c r="U640" s="6" t="s">
        <v>71</v>
      </c>
      <c r="V640" s="6" t="s">
        <v>72</v>
      </c>
      <c r="W640" s="6" t="s">
        <v>211</v>
      </c>
      <c r="X640" s="6" t="s">
        <v>1489</v>
      </c>
      <c r="Y640" s="8" t="n">
        <v>12390</v>
      </c>
    </row>
    <row r="641" customFormat="false" ht="15" hidden="false" customHeight="false" outlineLevel="0" collapsed="false">
      <c r="A641" s="5" t="n">
        <f aca="false">RANK(G641,$G$2:$G$1311)</f>
        <v>640</v>
      </c>
      <c r="B641" s="6" t="str">
        <f aca="false">IF(G641&gt;=Parâmetros!$B$4,"A",IF(G641&gt;=Parâmetros!$B$5,"B","C"))</f>
        <v>B</v>
      </c>
      <c r="C641" s="6" t="s">
        <v>1490</v>
      </c>
      <c r="D641" s="6" t="s">
        <v>177</v>
      </c>
      <c r="E641" s="6" t="s">
        <v>50</v>
      </c>
      <c r="F641" s="6" t="s">
        <v>1029</v>
      </c>
      <c r="G641" s="7" t="n">
        <f aca="false">J641*S641</f>
        <v>1252.33026113671</v>
      </c>
      <c r="H641" s="7" t="n">
        <f aca="false">I641*Parâmetros!$B$6/100*S641</f>
        <v>51.804024577573</v>
      </c>
      <c r="I641" s="8" t="n">
        <v>14474</v>
      </c>
      <c r="J641" s="8" t="n">
        <v>3499</v>
      </c>
      <c r="K641" s="9" t="n">
        <f aca="false">J641/I641</f>
        <v>0.241743816498549</v>
      </c>
      <c r="L641" s="10" t="n">
        <v>0.278</v>
      </c>
      <c r="M641" s="6" t="str">
        <f aca="false">IF(K641&gt;L641,"sim","não")</f>
        <v>não</v>
      </c>
      <c r="N641" s="11" t="n">
        <v>2.14</v>
      </c>
      <c r="O641" s="8" t="n">
        <v>6630</v>
      </c>
      <c r="P641" s="8" t="n">
        <v>3135</v>
      </c>
      <c r="Q641" s="9" t="n">
        <f aca="false">O641/(O641+P641)</f>
        <v>0.678955453149002</v>
      </c>
      <c r="R641" s="10" t="n">
        <v>0.682</v>
      </c>
      <c r="S641" s="12" t="n">
        <f aca="false">2*Q641-1</f>
        <v>0.357910906298003</v>
      </c>
      <c r="T641" s="10" t="n">
        <v>0.092</v>
      </c>
      <c r="U641" s="6" t="s">
        <v>96</v>
      </c>
      <c r="V641" s="6" t="s">
        <v>72</v>
      </c>
      <c r="W641" s="6" t="s">
        <v>54</v>
      </c>
      <c r="X641" s="6" t="s">
        <v>1491</v>
      </c>
      <c r="Y641" s="8" t="n">
        <v>16024</v>
      </c>
    </row>
    <row r="642" customFormat="false" ht="15" hidden="false" customHeight="false" outlineLevel="0" collapsed="false">
      <c r="A642" s="5" t="n">
        <f aca="false">RANK(G642,$G$2:$G$1311)</f>
        <v>641</v>
      </c>
      <c r="B642" s="6" t="str">
        <f aca="false">IF(G642&gt;=Parâmetros!$B$4,"A",IF(G642&gt;=Parâmetros!$B$5,"B","C"))</f>
        <v>B</v>
      </c>
      <c r="C642" s="6" t="s">
        <v>1492</v>
      </c>
      <c r="D642" s="6" t="s">
        <v>86</v>
      </c>
      <c r="E642" s="6" t="s">
        <v>50</v>
      </c>
      <c r="F642" s="6" t="s">
        <v>184</v>
      </c>
      <c r="G642" s="7" t="n">
        <f aca="false">J642*S642</f>
        <v>1251.35873485619</v>
      </c>
      <c r="H642" s="7" t="n">
        <f aca="false">I642*Parâmetros!$B$6/100*S642</f>
        <v>71.7323887912698</v>
      </c>
      <c r="I642" s="8" t="n">
        <v>14136</v>
      </c>
      <c r="J642" s="8" t="n">
        <v>2466</v>
      </c>
      <c r="K642" s="9" t="n">
        <f aca="false">J642/I642</f>
        <v>0.174448217317487</v>
      </c>
      <c r="L642" s="10" t="n">
        <v>0.208</v>
      </c>
      <c r="M642" s="6" t="str">
        <f aca="false">IF(K642&gt;L642,"sim","não")</f>
        <v>não</v>
      </c>
      <c r="N642" s="11" t="n">
        <v>1.56</v>
      </c>
      <c r="O642" s="8" t="n">
        <v>8150</v>
      </c>
      <c r="P642" s="8" t="n">
        <v>2663</v>
      </c>
      <c r="Q642" s="9" t="n">
        <f aca="false">O642/(O642+P642)</f>
        <v>0.753722371219828</v>
      </c>
      <c r="R642" s="10" t="n">
        <v>0.807</v>
      </c>
      <c r="S642" s="12" t="n">
        <f aca="false">2*Q642-1</f>
        <v>0.507444742439656</v>
      </c>
      <c r="T642" s="10" t="n">
        <v>0.078</v>
      </c>
      <c r="U642" s="6" t="s">
        <v>52</v>
      </c>
      <c r="V642" s="6" t="s">
        <v>53</v>
      </c>
      <c r="W642" s="6" t="s">
        <v>54</v>
      </c>
      <c r="X642" s="6" t="s">
        <v>1493</v>
      </c>
      <c r="Y642" s="8" t="n">
        <v>13793</v>
      </c>
    </row>
    <row r="643" customFormat="false" ht="15" hidden="false" customHeight="false" outlineLevel="0" collapsed="false">
      <c r="A643" s="5" t="n">
        <f aca="false">RANK(G643,$G$2:$G$1311)</f>
        <v>642</v>
      </c>
      <c r="B643" s="6" t="str">
        <f aca="false">IF(G643&gt;=Parâmetros!$B$4,"A",IF(G643&gt;=Parâmetros!$B$5,"B","C"))</f>
        <v>B</v>
      </c>
      <c r="C643" s="6" t="s">
        <v>1494</v>
      </c>
      <c r="D643" s="6" t="s">
        <v>86</v>
      </c>
      <c r="E643" s="6" t="s">
        <v>50</v>
      </c>
      <c r="F643" s="6" t="s">
        <v>161</v>
      </c>
      <c r="G643" s="7" t="n">
        <f aca="false">J643*S643</f>
        <v>1250.22638100155</v>
      </c>
      <c r="H643" s="7" t="n">
        <f aca="false">I643*Parâmetros!$B$6/100*S643</f>
        <v>58.8888538977801</v>
      </c>
      <c r="I643" s="8" t="n">
        <v>10518</v>
      </c>
      <c r="J643" s="8" t="n">
        <v>2233</v>
      </c>
      <c r="K643" s="9" t="n">
        <f aca="false">J643/I643</f>
        <v>0.212302719148127</v>
      </c>
      <c r="L643" s="10" t="n">
        <v>0.237</v>
      </c>
      <c r="M643" s="6" t="str">
        <f aca="false">IF(K643&gt;L643,"sim","não")</f>
        <v>não</v>
      </c>
      <c r="N643" s="11" t="n">
        <v>5.08</v>
      </c>
      <c r="O643" s="8" t="n">
        <v>6043</v>
      </c>
      <c r="P643" s="8" t="n">
        <v>1705</v>
      </c>
      <c r="Q643" s="9" t="n">
        <f aca="false">O643/(O643+P643)</f>
        <v>0.779943211151265</v>
      </c>
      <c r="R643" s="10" t="n">
        <v>0.831</v>
      </c>
      <c r="S643" s="12" t="n">
        <f aca="false">2*Q643-1</f>
        <v>0.55988642230253</v>
      </c>
      <c r="T643" s="10" t="n">
        <v>0.078</v>
      </c>
      <c r="U643" s="6" t="s">
        <v>96</v>
      </c>
      <c r="V643" s="6" t="s">
        <v>72</v>
      </c>
      <c r="W643" s="6" t="s">
        <v>54</v>
      </c>
      <c r="X643" s="6" t="s">
        <v>1495</v>
      </c>
      <c r="Y643" s="8" t="n">
        <v>14176</v>
      </c>
    </row>
    <row r="644" customFormat="false" ht="15" hidden="false" customHeight="false" outlineLevel="0" collapsed="false">
      <c r="A644" s="5" t="n">
        <f aca="false">RANK(G644,$G$2:$G$1311)</f>
        <v>643</v>
      </c>
      <c r="B644" s="6" t="str">
        <f aca="false">IF(G644&gt;=Parâmetros!$B$4,"A",IF(G644&gt;=Parâmetros!$B$5,"B","C"))</f>
        <v>B</v>
      </c>
      <c r="C644" s="6" t="s">
        <v>1496</v>
      </c>
      <c r="D644" s="6" t="s">
        <v>75</v>
      </c>
      <c r="E644" s="6" t="s">
        <v>50</v>
      </c>
      <c r="F644" s="6" t="s">
        <v>258</v>
      </c>
      <c r="G644" s="7" t="n">
        <f aca="false">J644*S644</f>
        <v>1248.71848290598</v>
      </c>
      <c r="H644" s="7" t="n">
        <f aca="false">I644*Parâmetros!$B$6/100*S644</f>
        <v>65.5268536324786</v>
      </c>
      <c r="I644" s="8" t="n">
        <v>15391</v>
      </c>
      <c r="J644" s="8" t="n">
        <v>2933</v>
      </c>
      <c r="K644" s="9" t="n">
        <f aca="false">J644/I644</f>
        <v>0.190565915145215</v>
      </c>
      <c r="L644" s="10" t="n">
        <v>0.19</v>
      </c>
      <c r="M644" s="6" t="str">
        <f aca="false">IF(K644&gt;L644,"sim","não")</f>
        <v>sim</v>
      </c>
      <c r="N644" s="11" t="n">
        <v>-0.41</v>
      </c>
      <c r="O644" s="8" t="n">
        <v>8007</v>
      </c>
      <c r="P644" s="8" t="n">
        <v>3225</v>
      </c>
      <c r="Q644" s="9" t="n">
        <f aca="false">O644/(O644+P644)</f>
        <v>0.712873931623932</v>
      </c>
      <c r="R644" s="10" t="n">
        <v>0.76</v>
      </c>
      <c r="S644" s="12" t="n">
        <f aca="false">2*Q644-1</f>
        <v>0.425747863247863</v>
      </c>
      <c r="T644" s="10" t="n">
        <v>0.125</v>
      </c>
      <c r="U644" s="6" t="s">
        <v>58</v>
      </c>
      <c r="V644" s="6" t="s">
        <v>59</v>
      </c>
      <c r="W644" s="6" t="s">
        <v>54</v>
      </c>
      <c r="X644" s="6" t="s">
        <v>1497</v>
      </c>
      <c r="Y644" s="8" t="n">
        <v>17632</v>
      </c>
    </row>
    <row r="645" customFormat="false" ht="15" hidden="false" customHeight="false" outlineLevel="0" collapsed="false">
      <c r="A645" s="5" t="n">
        <f aca="false">RANK(G645,$G$2:$G$1311)</f>
        <v>644</v>
      </c>
      <c r="B645" s="6" t="str">
        <f aca="false">IF(G645&gt;=Parâmetros!$B$4,"A",IF(G645&gt;=Parâmetros!$B$5,"B","C"))</f>
        <v>B</v>
      </c>
      <c r="C645" s="6" t="s">
        <v>1498</v>
      </c>
      <c r="D645" s="6" t="s">
        <v>208</v>
      </c>
      <c r="E645" s="6" t="s">
        <v>209</v>
      </c>
      <c r="F645" s="6" t="s">
        <v>1499</v>
      </c>
      <c r="G645" s="7" t="n">
        <f aca="false">J645*S645</f>
        <v>1246.37619098598</v>
      </c>
      <c r="H645" s="7" t="n">
        <f aca="false">I645*Parâmetros!$B$6/100*S645</f>
        <v>49.272663526389</v>
      </c>
      <c r="I645" s="8" t="n">
        <v>13283</v>
      </c>
      <c r="J645" s="8" t="n">
        <v>3360</v>
      </c>
      <c r="K645" s="9" t="n">
        <f aca="false">J645/I645</f>
        <v>0.25295490476549</v>
      </c>
      <c r="L645" s="10" t="n">
        <v>0.31</v>
      </c>
      <c r="M645" s="6" t="str">
        <f aca="false">IF(K645&gt;L645,"sim","não")</f>
        <v>não</v>
      </c>
      <c r="N645" s="11" t="n">
        <v>1.29</v>
      </c>
      <c r="O645" s="8" t="n">
        <v>6403</v>
      </c>
      <c r="P645" s="8" t="n">
        <v>2938</v>
      </c>
      <c r="Q645" s="9" t="n">
        <f aca="false">O645/(O645+P645)</f>
        <v>0.685472647468151</v>
      </c>
      <c r="R645" s="10" t="n">
        <v>0.762</v>
      </c>
      <c r="S645" s="12" t="n">
        <f aca="false">2*Q645-1</f>
        <v>0.370945294936302</v>
      </c>
      <c r="T645" s="10" t="n">
        <v>0.063</v>
      </c>
      <c r="U645" s="6" t="s">
        <v>83</v>
      </c>
      <c r="V645" s="6" t="s">
        <v>53</v>
      </c>
      <c r="W645" s="6" t="s">
        <v>211</v>
      </c>
      <c r="X645" s="6" t="s">
        <v>1500</v>
      </c>
      <c r="Y645" s="8" t="n">
        <v>23818</v>
      </c>
    </row>
    <row r="646" customFormat="false" ht="15" hidden="false" customHeight="false" outlineLevel="0" collapsed="false">
      <c r="A646" s="5" t="n">
        <f aca="false">RANK(G646,$G$2:$G$1311)</f>
        <v>645</v>
      </c>
      <c r="B646" s="6" t="str">
        <f aca="false">IF(G646&gt;=Parâmetros!$B$4,"A",IF(G646&gt;=Parâmetros!$B$5,"B","C"))</f>
        <v>B</v>
      </c>
      <c r="C646" s="6" t="s">
        <v>1501</v>
      </c>
      <c r="D646" s="6" t="s">
        <v>75</v>
      </c>
      <c r="E646" s="6" t="s">
        <v>50</v>
      </c>
      <c r="F646" s="6" t="s">
        <v>76</v>
      </c>
      <c r="G646" s="7" t="n">
        <f aca="false">J646*S646</f>
        <v>1246.09109677419</v>
      </c>
      <c r="H646" s="7" t="n">
        <f aca="false">I646*Parâmetros!$B$6/100*S646</f>
        <v>76.9642270967742</v>
      </c>
      <c r="I646" s="8" t="n">
        <v>20302</v>
      </c>
      <c r="J646" s="8" t="n">
        <v>3287</v>
      </c>
      <c r="K646" s="9" t="n">
        <f aca="false">J646/I646</f>
        <v>0.161905231011723</v>
      </c>
      <c r="L646" s="10" t="n">
        <v>0.215</v>
      </c>
      <c r="M646" s="6" t="str">
        <f aca="false">IF(K646&gt;L646,"sim","não")</f>
        <v>não</v>
      </c>
      <c r="N646" s="11" t="n">
        <v>-0.19</v>
      </c>
      <c r="O646" s="8" t="n">
        <v>10688</v>
      </c>
      <c r="P646" s="8" t="n">
        <v>4812</v>
      </c>
      <c r="Q646" s="9" t="n">
        <f aca="false">O646/(O646+P646)</f>
        <v>0.689548387096774</v>
      </c>
      <c r="R646" s="10" t="n">
        <v>0.728</v>
      </c>
      <c r="S646" s="12" t="n">
        <f aca="false">2*Q646-1</f>
        <v>0.379096774193549</v>
      </c>
      <c r="T646" s="10" t="n">
        <v>0.133</v>
      </c>
      <c r="U646" s="6" t="s">
        <v>63</v>
      </c>
      <c r="V646" s="6" t="s">
        <v>59</v>
      </c>
      <c r="W646" s="6" t="s">
        <v>54</v>
      </c>
      <c r="X646" s="6" t="s">
        <v>1502</v>
      </c>
      <c r="Y646" s="8" t="n">
        <v>24266</v>
      </c>
    </row>
    <row r="647" customFormat="false" ht="15" hidden="false" customHeight="false" outlineLevel="0" collapsed="false">
      <c r="A647" s="5" t="n">
        <f aca="false">RANK(G647,$G$2:$G$1311)</f>
        <v>646</v>
      </c>
      <c r="B647" s="6" t="str">
        <f aca="false">IF(G647&gt;=Parâmetros!$B$4,"A",IF(G647&gt;=Parâmetros!$B$5,"B","C"))</f>
        <v>B</v>
      </c>
      <c r="C647" s="6" t="s">
        <v>1503</v>
      </c>
      <c r="D647" s="6" t="s">
        <v>86</v>
      </c>
      <c r="E647" s="6" t="s">
        <v>50</v>
      </c>
      <c r="F647" s="6" t="s">
        <v>1450</v>
      </c>
      <c r="G647" s="7" t="n">
        <f aca="false">J647*S647</f>
        <v>1244.92612386042</v>
      </c>
      <c r="H647" s="7" t="n">
        <f aca="false">I647*Parâmetros!$B$6/100*S647</f>
        <v>63.7022885884942</v>
      </c>
      <c r="I647" s="8" t="n">
        <v>20826</v>
      </c>
      <c r="J647" s="8" t="n">
        <v>4070</v>
      </c>
      <c r="K647" s="9" t="n">
        <f aca="false">J647/I647</f>
        <v>0.195428790934409</v>
      </c>
      <c r="L647" s="10" t="n">
        <v>0.271</v>
      </c>
      <c r="M647" s="6" t="str">
        <f aca="false">IF(K647&gt;L647,"sim","não")</f>
        <v>não</v>
      </c>
      <c r="N647" s="11" t="n">
        <v>1.34</v>
      </c>
      <c r="O647" s="8" t="n">
        <v>10385</v>
      </c>
      <c r="P647" s="8" t="n">
        <v>5520</v>
      </c>
      <c r="Q647" s="9" t="n">
        <f aca="false">O647/(O647+P647)</f>
        <v>0.65293932725558</v>
      </c>
      <c r="R647" s="10" t="n">
        <v>0.725</v>
      </c>
      <c r="S647" s="12" t="n">
        <f aca="false">2*Q647-1</f>
        <v>0.30587865451116</v>
      </c>
      <c r="T647" s="10" t="n">
        <v>0.08</v>
      </c>
      <c r="U647" s="6" t="s">
        <v>83</v>
      </c>
      <c r="V647" s="6" t="s">
        <v>53</v>
      </c>
      <c r="W647" s="6" t="s">
        <v>54</v>
      </c>
      <c r="X647" s="6" t="s">
        <v>1504</v>
      </c>
      <c r="Y647" s="8" t="n">
        <v>25517</v>
      </c>
    </row>
    <row r="648" customFormat="false" ht="15" hidden="false" customHeight="false" outlineLevel="0" collapsed="false">
      <c r="A648" s="5" t="n">
        <f aca="false">RANK(G648,$G$2:$G$1311)</f>
        <v>647</v>
      </c>
      <c r="B648" s="6" t="str">
        <f aca="false">IF(G648&gt;=Parâmetros!$B$4,"A",IF(G648&gt;=Parâmetros!$B$5,"B","C"))</f>
        <v>B</v>
      </c>
      <c r="C648" s="6" t="s">
        <v>1505</v>
      </c>
      <c r="D648" s="6" t="s">
        <v>66</v>
      </c>
      <c r="E648" s="6" t="s">
        <v>50</v>
      </c>
      <c r="F648" s="6" t="s">
        <v>277</v>
      </c>
      <c r="G648" s="7" t="n">
        <f aca="false">J648*S648</f>
        <v>1243.62586466165</v>
      </c>
      <c r="H648" s="7" t="n">
        <f aca="false">I648*Parâmetros!$B$6/100*S648</f>
        <v>60.6484210526316</v>
      </c>
      <c r="I648" s="8" t="n">
        <v>9100</v>
      </c>
      <c r="J648" s="8" t="n">
        <v>1866</v>
      </c>
      <c r="K648" s="9" t="n">
        <f aca="false">J648/I648</f>
        <v>0.205054945054945</v>
      </c>
      <c r="L648" s="10" t="n">
        <v>0.206</v>
      </c>
      <c r="M648" s="6" t="str">
        <f aca="false">IF(K648&gt;L648,"sim","não")</f>
        <v>não</v>
      </c>
      <c r="N648" s="11" t="n">
        <v>-0.84</v>
      </c>
      <c r="O648" s="8" t="n">
        <v>5541</v>
      </c>
      <c r="P648" s="8" t="n">
        <v>1109</v>
      </c>
      <c r="Q648" s="9" t="n">
        <f aca="false">O648/(O648+P648)</f>
        <v>0.833233082706767</v>
      </c>
      <c r="R648" s="10" t="n">
        <v>0.859</v>
      </c>
      <c r="S648" s="12" t="n">
        <f aca="false">2*Q648-1</f>
        <v>0.666466165413534</v>
      </c>
      <c r="T648" s="10" t="n">
        <v>0.127</v>
      </c>
      <c r="U648" s="6" t="s">
        <v>102</v>
      </c>
      <c r="V648" s="6" t="s">
        <v>72</v>
      </c>
      <c r="W648" s="6" t="s">
        <v>54</v>
      </c>
      <c r="X648" s="6" t="s">
        <v>1506</v>
      </c>
      <c r="Y648" s="8" t="n">
        <v>11081</v>
      </c>
    </row>
    <row r="649" customFormat="false" ht="15" hidden="false" customHeight="false" outlineLevel="0" collapsed="false">
      <c r="A649" s="5" t="n">
        <f aca="false">RANK(G649,$G$2:$G$1311)</f>
        <v>648</v>
      </c>
      <c r="B649" s="6" t="str">
        <f aca="false">IF(G649&gt;=Parâmetros!$B$4,"A",IF(G649&gt;=Parâmetros!$B$5,"B","C"))</f>
        <v>B</v>
      </c>
      <c r="C649" s="6" t="s">
        <v>1507</v>
      </c>
      <c r="D649" s="6" t="s">
        <v>75</v>
      </c>
      <c r="E649" s="6" t="s">
        <v>50</v>
      </c>
      <c r="F649" s="6" t="s">
        <v>76</v>
      </c>
      <c r="G649" s="7" t="n">
        <f aca="false">J649*S649</f>
        <v>1242.90681125042</v>
      </c>
      <c r="H649" s="7" t="n">
        <f aca="false">I649*Parâmetros!$B$6/100*S649</f>
        <v>67.5533197786061</v>
      </c>
      <c r="I649" s="8" t="n">
        <v>11642</v>
      </c>
      <c r="J649" s="8" t="n">
        <v>2142</v>
      </c>
      <c r="K649" s="9" t="n">
        <f aca="false">J649/I649</f>
        <v>0.183989005325545</v>
      </c>
      <c r="L649" s="10" t="n">
        <v>0.174</v>
      </c>
      <c r="M649" s="6" t="str">
        <f aca="false">IF(K649&gt;L649,"sim","não")</f>
        <v>sim</v>
      </c>
      <c r="N649" s="11" t="n">
        <v>4.06</v>
      </c>
      <c r="O649" s="8" t="n">
        <v>6995</v>
      </c>
      <c r="P649" s="8" t="n">
        <v>1858</v>
      </c>
      <c r="Q649" s="9" t="n">
        <f aca="false">O649/(O649+P649)</f>
        <v>0.790127640347905</v>
      </c>
      <c r="R649" s="10" t="n">
        <v>0.827</v>
      </c>
      <c r="S649" s="12" t="n">
        <f aca="false">2*Q649-1</f>
        <v>0.580255280695809</v>
      </c>
      <c r="T649" s="10" t="n">
        <v>0.114</v>
      </c>
      <c r="U649" s="6" t="s">
        <v>63</v>
      </c>
      <c r="V649" s="6" t="s">
        <v>59</v>
      </c>
      <c r="W649" s="6" t="s">
        <v>54</v>
      </c>
      <c r="X649" s="6" t="s">
        <v>1508</v>
      </c>
      <c r="Y649" s="8" t="n">
        <v>12113</v>
      </c>
    </row>
    <row r="650" customFormat="false" ht="15" hidden="false" customHeight="false" outlineLevel="0" collapsed="false">
      <c r="A650" s="5" t="n">
        <f aca="false">RANK(G650,$G$2:$G$1311)</f>
        <v>649</v>
      </c>
      <c r="B650" s="6" t="str">
        <f aca="false">IF(G650&gt;=Parâmetros!$B$4,"A",IF(G650&gt;=Parâmetros!$B$5,"B","C"))</f>
        <v>B</v>
      </c>
      <c r="C650" s="6" t="s">
        <v>1509</v>
      </c>
      <c r="D650" s="6" t="s">
        <v>75</v>
      </c>
      <c r="E650" s="6" t="s">
        <v>50</v>
      </c>
      <c r="F650" s="6" t="s">
        <v>1177</v>
      </c>
      <c r="G650" s="7" t="n">
        <f aca="false">J650*S650</f>
        <v>1242.64590308927</v>
      </c>
      <c r="H650" s="7" t="n">
        <f aca="false">I650*Parâmetros!$B$6/100*S650</f>
        <v>70.5180283024828</v>
      </c>
      <c r="I650" s="8" t="n">
        <v>21553</v>
      </c>
      <c r="J650" s="8" t="n">
        <v>3798</v>
      </c>
      <c r="K650" s="9" t="n">
        <f aca="false">J650/I650</f>
        <v>0.176216767967336</v>
      </c>
      <c r="L650" s="10" t="n">
        <v>0.189</v>
      </c>
      <c r="M650" s="6" t="str">
        <f aca="false">IF(K650&gt;L650,"sim","não")</f>
        <v>não</v>
      </c>
      <c r="N650" s="11" t="n">
        <v>-0.95</v>
      </c>
      <c r="O650" s="8" t="n">
        <v>10504</v>
      </c>
      <c r="P650" s="8" t="n">
        <v>5325</v>
      </c>
      <c r="Q650" s="9" t="n">
        <f aca="false">O650/(O650+P650)</f>
        <v>0.663592141007013</v>
      </c>
      <c r="R650" s="10" t="n">
        <v>0.707</v>
      </c>
      <c r="S650" s="12" t="n">
        <f aca="false">2*Q650-1</f>
        <v>0.327184282014025</v>
      </c>
      <c r="T650" s="10" t="n">
        <v>0.099</v>
      </c>
      <c r="U650" s="6" t="s">
        <v>63</v>
      </c>
      <c r="V650" s="6" t="s">
        <v>59</v>
      </c>
      <c r="W650" s="6" t="s">
        <v>54</v>
      </c>
      <c r="X650" s="6" t="s">
        <v>1510</v>
      </c>
      <c r="Y650" s="8" t="n">
        <v>32775</v>
      </c>
    </row>
    <row r="651" customFormat="false" ht="15" hidden="false" customHeight="false" outlineLevel="0" collapsed="false">
      <c r="A651" s="5" t="n">
        <f aca="false">RANK(G651,$G$2:$G$1311)</f>
        <v>650</v>
      </c>
      <c r="B651" s="6" t="str">
        <f aca="false">IF(G651&gt;=Parâmetros!$B$4,"A",IF(G651&gt;=Parâmetros!$B$5,"B","C"))</f>
        <v>B</v>
      </c>
      <c r="C651" s="6" t="s">
        <v>1511</v>
      </c>
      <c r="D651" s="6" t="s">
        <v>49</v>
      </c>
      <c r="E651" s="6" t="s">
        <v>50</v>
      </c>
      <c r="F651" s="6" t="s">
        <v>1239</v>
      </c>
      <c r="G651" s="7" t="n">
        <f aca="false">J651*S651</f>
        <v>1242.33242506812</v>
      </c>
      <c r="H651" s="7" t="n">
        <f aca="false">I651*Parâmetros!$B$6/100*S651</f>
        <v>60.9732658622032</v>
      </c>
      <c r="I651" s="8" t="n">
        <v>14292</v>
      </c>
      <c r="J651" s="8" t="n">
        <v>2912</v>
      </c>
      <c r="K651" s="9" t="n">
        <f aca="false">J651/I651</f>
        <v>0.203750349846068</v>
      </c>
      <c r="L651" s="10" t="n">
        <v>0.241</v>
      </c>
      <c r="M651" s="6" t="str">
        <f aca="false">IF(K651&gt;L651,"sim","não")</f>
        <v>não</v>
      </c>
      <c r="N651" s="11" t="n">
        <v>0.25</v>
      </c>
      <c r="O651" s="8" t="n">
        <v>7330</v>
      </c>
      <c r="P651" s="8" t="n">
        <v>2946</v>
      </c>
      <c r="Q651" s="9" t="n">
        <f aca="false">O651/(O651+P651)</f>
        <v>0.713312572985598</v>
      </c>
      <c r="R651" s="10" t="n">
        <v>0.758</v>
      </c>
      <c r="S651" s="12" t="n">
        <f aca="false">2*Q651-1</f>
        <v>0.426625145971195</v>
      </c>
      <c r="T651" s="10" t="n">
        <v>0.112</v>
      </c>
      <c r="U651" s="6" t="s">
        <v>133</v>
      </c>
      <c r="V651" s="6" t="s">
        <v>72</v>
      </c>
      <c r="W651" s="6" t="s">
        <v>54</v>
      </c>
      <c r="X651" s="6" t="s">
        <v>1512</v>
      </c>
      <c r="Y651" s="8" t="n">
        <v>17566</v>
      </c>
    </row>
    <row r="652" customFormat="false" ht="15" hidden="false" customHeight="false" outlineLevel="0" collapsed="false">
      <c r="A652" s="5" t="n">
        <f aca="false">RANK(G652,$G$2:$G$1311)</f>
        <v>651</v>
      </c>
      <c r="B652" s="6" t="str">
        <f aca="false">IF(G652&gt;=Parâmetros!$B$4,"A",IF(G652&gt;=Parâmetros!$B$5,"B","C"))</f>
        <v>B</v>
      </c>
      <c r="C652" s="6" t="s">
        <v>1513</v>
      </c>
      <c r="D652" s="6" t="s">
        <v>75</v>
      </c>
      <c r="E652" s="6" t="s">
        <v>50</v>
      </c>
      <c r="F652" s="6" t="s">
        <v>361</v>
      </c>
      <c r="G652" s="7" t="n">
        <f aca="false">J652*S652</f>
        <v>1240.42197685247</v>
      </c>
      <c r="H652" s="7" t="n">
        <f aca="false">I652*Parâmetros!$B$6/100*S652</f>
        <v>63.8665119063456</v>
      </c>
      <c r="I652" s="8" t="n">
        <v>10071</v>
      </c>
      <c r="J652" s="8" t="n">
        <v>1956</v>
      </c>
      <c r="K652" s="9" t="n">
        <f aca="false">J652/I652</f>
        <v>0.194221030682157</v>
      </c>
      <c r="L652" s="10" t="n">
        <v>0.28</v>
      </c>
      <c r="M652" s="6" t="str">
        <f aca="false">IF(K652&gt;L652,"sim","não")</f>
        <v>não</v>
      </c>
      <c r="N652" s="11" t="n">
        <v>-0.77</v>
      </c>
      <c r="O652" s="8" t="n">
        <v>6142</v>
      </c>
      <c r="P652" s="8" t="n">
        <v>1375</v>
      </c>
      <c r="Q652" s="9" t="n">
        <f aca="false">O652/(O652+P652)</f>
        <v>0.8170812824265</v>
      </c>
      <c r="R652" s="10" t="n">
        <v>0.859</v>
      </c>
      <c r="S652" s="12" t="n">
        <f aca="false">2*Q652-1</f>
        <v>0.634162564853</v>
      </c>
      <c r="T652" s="10" t="n">
        <v>0.128</v>
      </c>
      <c r="U652" s="6" t="s">
        <v>77</v>
      </c>
      <c r="V652" s="6" t="s">
        <v>59</v>
      </c>
      <c r="W652" s="6" t="s">
        <v>54</v>
      </c>
      <c r="X652" s="6" t="s">
        <v>1514</v>
      </c>
      <c r="Y652" s="8" t="n">
        <v>12065</v>
      </c>
    </row>
    <row r="653" customFormat="false" ht="15" hidden="false" customHeight="false" outlineLevel="0" collapsed="false">
      <c r="A653" s="5" t="n">
        <f aca="false">RANK(G653,$G$2:$G$1311)</f>
        <v>652</v>
      </c>
      <c r="B653" s="6" t="str">
        <f aca="false">IF(G653&gt;=Parâmetros!$B$4,"A",IF(G653&gt;=Parâmetros!$B$5,"B","C"))</f>
        <v>B</v>
      </c>
      <c r="C653" s="6" t="s">
        <v>1515</v>
      </c>
      <c r="D653" s="6" t="s">
        <v>86</v>
      </c>
      <c r="E653" s="6" t="s">
        <v>50</v>
      </c>
      <c r="F653" s="6" t="s">
        <v>235</v>
      </c>
      <c r="G653" s="7" t="n">
        <f aca="false">J653*S653</f>
        <v>1239.02418820411</v>
      </c>
      <c r="H653" s="7" t="n">
        <f aca="false">I653*Parâmetros!$B$6/100*S653</f>
        <v>53.8775679257787</v>
      </c>
      <c r="I653" s="8" t="n">
        <v>16850</v>
      </c>
      <c r="J653" s="8" t="n">
        <v>3875</v>
      </c>
      <c r="K653" s="9" t="n">
        <f aca="false">J653/I653</f>
        <v>0.229970326409496</v>
      </c>
      <c r="L653" s="10" t="n">
        <v>0.231</v>
      </c>
      <c r="M653" s="6" t="str">
        <f aca="false">IF(K653&gt;L653,"sim","não")</f>
        <v>não</v>
      </c>
      <c r="N653" s="11" t="n">
        <v>1.03</v>
      </c>
      <c r="O653" s="8" t="n">
        <v>7966</v>
      </c>
      <c r="P653" s="8" t="n">
        <v>4106</v>
      </c>
      <c r="Q653" s="9" t="n">
        <f aca="false">O653/(O653+P653)</f>
        <v>0.65987408880053</v>
      </c>
      <c r="R653" s="10" t="n">
        <v>0.739</v>
      </c>
      <c r="S653" s="12" t="n">
        <f aca="false">2*Q653-1</f>
        <v>0.31974817760106</v>
      </c>
      <c r="T653" s="10" t="n">
        <v>0.093</v>
      </c>
      <c r="U653" s="6" t="s">
        <v>52</v>
      </c>
      <c r="V653" s="6" t="s">
        <v>53</v>
      </c>
      <c r="W653" s="6" t="s">
        <v>54</v>
      </c>
      <c r="X653" s="6" t="s">
        <v>1516</v>
      </c>
      <c r="Y653" s="8" t="n">
        <v>20341</v>
      </c>
    </row>
    <row r="654" customFormat="false" ht="15" hidden="false" customHeight="false" outlineLevel="0" collapsed="false">
      <c r="A654" s="5" t="n">
        <f aca="false">RANK(G654,$G$2:$G$1311)</f>
        <v>653</v>
      </c>
      <c r="B654" s="6" t="str">
        <f aca="false">IF(G654&gt;=Parâmetros!$B$4,"A",IF(G654&gt;=Parâmetros!$B$5,"B","C"))</f>
        <v>B</v>
      </c>
      <c r="C654" s="6" t="s">
        <v>1517</v>
      </c>
      <c r="D654" s="6" t="s">
        <v>49</v>
      </c>
      <c r="E654" s="6" t="s">
        <v>50</v>
      </c>
      <c r="F654" s="6" t="s">
        <v>549</v>
      </c>
      <c r="G654" s="7" t="n">
        <f aca="false">J654*S654</f>
        <v>1237.06943543154</v>
      </c>
      <c r="H654" s="7" t="n">
        <f aca="false">I654*Parâmetros!$B$6/100*S654</f>
        <v>70.9298896820247</v>
      </c>
      <c r="I654" s="8" t="n">
        <v>12402</v>
      </c>
      <c r="J654" s="8" t="n">
        <v>2163</v>
      </c>
      <c r="K654" s="9" t="n">
        <f aca="false">J654/I654</f>
        <v>0.174407353652637</v>
      </c>
      <c r="L654" s="10" t="n">
        <v>0.183</v>
      </c>
      <c r="M654" s="6" t="str">
        <f aca="false">IF(K654&gt;L654,"sim","não")</f>
        <v>não</v>
      </c>
      <c r="N654" s="11" t="n">
        <v>-1.23</v>
      </c>
      <c r="O654" s="8" t="n">
        <v>7267</v>
      </c>
      <c r="P654" s="8" t="n">
        <v>1979</v>
      </c>
      <c r="Q654" s="9" t="n">
        <f aca="false">O654/(O654+P654)</f>
        <v>0.785961496863509</v>
      </c>
      <c r="R654" s="10" t="n">
        <v>0.831</v>
      </c>
      <c r="S654" s="12" t="n">
        <f aca="false">2*Q654-1</f>
        <v>0.571922993727017</v>
      </c>
      <c r="T654" s="10" t="n">
        <v>0.107</v>
      </c>
      <c r="U654" s="6" t="s">
        <v>71</v>
      </c>
      <c r="V654" s="6" t="s">
        <v>72</v>
      </c>
      <c r="W654" s="6" t="s">
        <v>54</v>
      </c>
      <c r="X654" s="6" t="s">
        <v>1518</v>
      </c>
      <c r="Y654" s="8" t="n">
        <v>14201</v>
      </c>
    </row>
    <row r="655" customFormat="false" ht="15" hidden="false" customHeight="false" outlineLevel="0" collapsed="false">
      <c r="A655" s="5" t="n">
        <f aca="false">RANK(G655,$G$2:$G$1311)</f>
        <v>654</v>
      </c>
      <c r="B655" s="6" t="str">
        <f aca="false">IF(G655&gt;=Parâmetros!$B$4,"A",IF(G655&gt;=Parâmetros!$B$5,"B","C"))</f>
        <v>B</v>
      </c>
      <c r="C655" s="6" t="s">
        <v>1519</v>
      </c>
      <c r="D655" s="6" t="s">
        <v>66</v>
      </c>
      <c r="E655" s="6" t="s">
        <v>50</v>
      </c>
      <c r="F655" s="6" t="s">
        <v>460</v>
      </c>
      <c r="G655" s="7" t="n">
        <f aca="false">J655*S655</f>
        <v>1236.31451213472</v>
      </c>
      <c r="H655" s="7" t="n">
        <f aca="false">I655*Parâmetros!$B$6/100*S655</f>
        <v>57.8698662704309</v>
      </c>
      <c r="I655" s="8" t="n">
        <v>14094</v>
      </c>
      <c r="J655" s="8" t="n">
        <v>3011</v>
      </c>
      <c r="K655" s="9" t="n">
        <f aca="false">J655/I655</f>
        <v>0.213637008656166</v>
      </c>
      <c r="L655" s="10" t="n">
        <v>0.254</v>
      </c>
      <c r="M655" s="6" t="str">
        <f aca="false">IF(K655&gt;L655,"sim","não")</f>
        <v>não</v>
      </c>
      <c r="N655" s="11" t="n">
        <v>-5.98</v>
      </c>
      <c r="O655" s="8" t="n">
        <v>7120</v>
      </c>
      <c r="P655" s="8" t="n">
        <v>2975</v>
      </c>
      <c r="Q655" s="9" t="n">
        <f aca="false">O655/(O655+P655)</f>
        <v>0.70529965329371</v>
      </c>
      <c r="R655" s="10" t="n">
        <v>0.712</v>
      </c>
      <c r="S655" s="12" t="n">
        <f aca="false">2*Q655-1</f>
        <v>0.41059930658742</v>
      </c>
      <c r="T655" s="10" t="n">
        <v>0.065</v>
      </c>
      <c r="U655" s="6" t="s">
        <v>102</v>
      </c>
      <c r="V655" s="6" t="s">
        <v>72</v>
      </c>
      <c r="W655" s="6" t="s">
        <v>54</v>
      </c>
      <c r="X655" s="6" t="s">
        <v>1520</v>
      </c>
      <c r="Y655" s="8" t="n">
        <v>13269</v>
      </c>
    </row>
    <row r="656" customFormat="false" ht="15" hidden="false" customHeight="false" outlineLevel="0" collapsed="false">
      <c r="A656" s="5" t="n">
        <f aca="false">RANK(G656,$G$2:$G$1311)</f>
        <v>655</v>
      </c>
      <c r="B656" s="6" t="str">
        <f aca="false">IF(G656&gt;=Parâmetros!$B$4,"A",IF(G656&gt;=Parâmetros!$B$5,"B","C"))</f>
        <v>B</v>
      </c>
      <c r="C656" s="6" t="s">
        <v>1521</v>
      </c>
      <c r="D656" s="6" t="s">
        <v>208</v>
      </c>
      <c r="E656" s="6" t="s">
        <v>209</v>
      </c>
      <c r="F656" s="6" t="s">
        <v>902</v>
      </c>
      <c r="G656" s="7" t="n">
        <f aca="false">J656*S656</f>
        <v>1232.25888324873</v>
      </c>
      <c r="H656" s="7" t="n">
        <f aca="false">I656*Parâmetros!$B$6/100*S656</f>
        <v>56.2585899605189</v>
      </c>
      <c r="I656" s="8" t="n">
        <v>9656</v>
      </c>
      <c r="J656" s="8" t="n">
        <v>2115</v>
      </c>
      <c r="K656" s="9" t="n">
        <f aca="false">J656/I656</f>
        <v>0.219034797017399</v>
      </c>
      <c r="L656" s="10" t="n">
        <v>0.218</v>
      </c>
      <c r="M656" s="6" t="str">
        <f aca="false">IF(K656&gt;L656,"sim","não")</f>
        <v>sim</v>
      </c>
      <c r="N656" s="11" t="n">
        <v>5.38</v>
      </c>
      <c r="O656" s="8" t="n">
        <v>5612</v>
      </c>
      <c r="P656" s="8" t="n">
        <v>1480</v>
      </c>
      <c r="Q656" s="9" t="n">
        <f aca="false">O656/(O656+P656)</f>
        <v>0.79131415679639</v>
      </c>
      <c r="R656" s="10" t="n">
        <v>0.815</v>
      </c>
      <c r="S656" s="12" t="n">
        <f aca="false">2*Q656-1</f>
        <v>0.582628313592781</v>
      </c>
      <c r="T656" s="10" t="n">
        <v>0.056</v>
      </c>
      <c r="U656" s="6" t="s">
        <v>68</v>
      </c>
      <c r="V656" s="6" t="s">
        <v>53</v>
      </c>
      <c r="W656" s="6" t="s">
        <v>211</v>
      </c>
      <c r="X656" s="6" t="s">
        <v>1522</v>
      </c>
      <c r="Y656" s="8" t="n">
        <v>11559</v>
      </c>
    </row>
    <row r="657" customFormat="false" ht="15" hidden="false" customHeight="false" outlineLevel="0" collapsed="false">
      <c r="A657" s="5" t="n">
        <f aca="false">RANK(G657,$G$2:$G$1311)</f>
        <v>656</v>
      </c>
      <c r="B657" s="6" t="str">
        <f aca="false">IF(G657&gt;=Parâmetros!$B$4,"A",IF(G657&gt;=Parâmetros!$B$5,"B","C"))</f>
        <v>B</v>
      </c>
      <c r="C657" s="6" t="s">
        <v>1523</v>
      </c>
      <c r="D657" s="6" t="s">
        <v>208</v>
      </c>
      <c r="E657" s="6" t="s">
        <v>209</v>
      </c>
      <c r="F657" s="6" t="s">
        <v>421</v>
      </c>
      <c r="G657" s="7" t="n">
        <f aca="false">J657*S657</f>
        <v>1228.68170103093</v>
      </c>
      <c r="H657" s="7" t="n">
        <f aca="false">I657*Parâmetros!$B$6/100*S657</f>
        <v>52.6568041237114</v>
      </c>
      <c r="I657" s="8" t="n">
        <v>15304</v>
      </c>
      <c r="J657" s="8" t="n">
        <v>3571</v>
      </c>
      <c r="K657" s="9" t="n">
        <f aca="false">J657/I657</f>
        <v>0.233337689492943</v>
      </c>
      <c r="L657" s="10" t="n">
        <v>0.249</v>
      </c>
      <c r="M657" s="6" t="str">
        <f aca="false">IF(K657&gt;L657,"sim","não")</f>
        <v>não</v>
      </c>
      <c r="N657" s="11" t="n">
        <v>6.68</v>
      </c>
      <c r="O657" s="8" t="n">
        <v>7301</v>
      </c>
      <c r="P657" s="8" t="n">
        <v>3563</v>
      </c>
      <c r="Q657" s="9" t="n">
        <f aca="false">O657/(O657+P657)</f>
        <v>0.672036082474227</v>
      </c>
      <c r="R657" s="10" t="n">
        <v>0.693</v>
      </c>
      <c r="S657" s="12" t="n">
        <f aca="false">2*Q657-1</f>
        <v>0.344072164948454</v>
      </c>
      <c r="T657" s="10" t="n">
        <v>0.067</v>
      </c>
      <c r="U657" s="6" t="s">
        <v>96</v>
      </c>
      <c r="V657" s="6" t="s">
        <v>72</v>
      </c>
      <c r="W657" s="6" t="s">
        <v>211</v>
      </c>
      <c r="X657" s="6" t="s">
        <v>1524</v>
      </c>
      <c r="Y657" s="8" t="n">
        <v>17107</v>
      </c>
    </row>
    <row r="658" customFormat="false" ht="15" hidden="false" customHeight="false" outlineLevel="0" collapsed="false">
      <c r="A658" s="5" t="n">
        <f aca="false">RANK(G658,$G$2:$G$1311)</f>
        <v>657</v>
      </c>
      <c r="B658" s="6" t="str">
        <f aca="false">IF(G658&gt;=Parâmetros!$B$4,"A",IF(G658&gt;=Parâmetros!$B$5,"B","C"))</f>
        <v>B</v>
      </c>
      <c r="C658" s="6" t="s">
        <v>1525</v>
      </c>
      <c r="D658" s="6" t="s">
        <v>49</v>
      </c>
      <c r="E658" s="6" t="s">
        <v>50</v>
      </c>
      <c r="F658" s="6" t="s">
        <v>1239</v>
      </c>
      <c r="G658" s="7" t="n">
        <f aca="false">J658*S658</f>
        <v>1228.46824457594</v>
      </c>
      <c r="H658" s="7" t="n">
        <f aca="false">I658*Parâmetros!$B$6/100*S658</f>
        <v>51.9715305719921</v>
      </c>
      <c r="I658" s="8" t="n">
        <v>11283</v>
      </c>
      <c r="J658" s="8" t="n">
        <v>2667</v>
      </c>
      <c r="K658" s="9" t="n">
        <f aca="false">J658/I658</f>
        <v>0.236373304972082</v>
      </c>
      <c r="L658" s="10" t="n">
        <v>0.302</v>
      </c>
      <c r="M658" s="6" t="str">
        <f aca="false">IF(K658&gt;L658,"sim","não")</f>
        <v>não</v>
      </c>
      <c r="N658" s="11" t="n">
        <v>0.59</v>
      </c>
      <c r="O658" s="8" t="n">
        <v>5554</v>
      </c>
      <c r="P658" s="8" t="n">
        <v>2051</v>
      </c>
      <c r="Q658" s="9" t="n">
        <f aca="false">O658/(O658+P658)</f>
        <v>0.730309007232084</v>
      </c>
      <c r="R658" s="10" t="n">
        <v>0.821</v>
      </c>
      <c r="S658" s="12" t="n">
        <f aca="false">2*Q658-1</f>
        <v>0.460618014464168</v>
      </c>
      <c r="T658" s="10" t="n">
        <v>0.083</v>
      </c>
      <c r="U658" s="6" t="s">
        <v>169</v>
      </c>
      <c r="V658" s="6" t="s">
        <v>59</v>
      </c>
      <c r="W658" s="6" t="s">
        <v>54</v>
      </c>
      <c r="X658" s="6" t="s">
        <v>1526</v>
      </c>
      <c r="Y658" s="8" t="n">
        <v>15818</v>
      </c>
    </row>
    <row r="659" customFormat="false" ht="15" hidden="false" customHeight="false" outlineLevel="0" collapsed="false">
      <c r="A659" s="5" t="n">
        <f aca="false">RANK(G659,$G$2:$G$1311)</f>
        <v>658</v>
      </c>
      <c r="B659" s="6" t="str">
        <f aca="false">IF(G659&gt;=Parâmetros!$B$4,"A",IF(G659&gt;=Parâmetros!$B$5,"B","C"))</f>
        <v>B</v>
      </c>
      <c r="C659" s="6" t="s">
        <v>830</v>
      </c>
      <c r="D659" s="6" t="s">
        <v>49</v>
      </c>
      <c r="E659" s="6" t="s">
        <v>50</v>
      </c>
      <c r="F659" s="6" t="s">
        <v>468</v>
      </c>
      <c r="G659" s="7" t="n">
        <f aca="false">J659*S659</f>
        <v>1228.19830962688</v>
      </c>
      <c r="H659" s="7" t="n">
        <f aca="false">I659*Parâmetros!$B$6/100*S659</f>
        <v>84.7987755102041</v>
      </c>
      <c r="I659" s="8" t="n">
        <v>11979</v>
      </c>
      <c r="J659" s="8" t="n">
        <v>1735</v>
      </c>
      <c r="K659" s="9" t="n">
        <f aca="false">J659/I659</f>
        <v>0.14483679772936</v>
      </c>
      <c r="L659" s="10" t="n">
        <v>0.136</v>
      </c>
      <c r="M659" s="6" t="str">
        <f aca="false">IF(K659&gt;L659,"sim","não")</f>
        <v>sim</v>
      </c>
      <c r="N659" s="11" t="n">
        <v>-0.34</v>
      </c>
      <c r="O659" s="8" t="n">
        <v>8285</v>
      </c>
      <c r="P659" s="8" t="n">
        <v>1417</v>
      </c>
      <c r="Q659" s="9" t="n">
        <f aca="false">O659/(O659+P659)</f>
        <v>0.853947639661925</v>
      </c>
      <c r="R659" s="10" t="n">
        <v>0.884</v>
      </c>
      <c r="S659" s="12" t="n">
        <f aca="false">2*Q659-1</f>
        <v>0.707895279323851</v>
      </c>
      <c r="T659" s="10" t="n">
        <v>0.106</v>
      </c>
      <c r="U659" s="6" t="s">
        <v>96</v>
      </c>
      <c r="V659" s="6" t="s">
        <v>72</v>
      </c>
      <c r="W659" s="6" t="s">
        <v>54</v>
      </c>
      <c r="X659" s="6" t="s">
        <v>1527</v>
      </c>
      <c r="Y659" s="8" t="n">
        <v>15130</v>
      </c>
    </row>
    <row r="660" customFormat="false" ht="15" hidden="false" customHeight="false" outlineLevel="0" collapsed="false">
      <c r="A660" s="5" t="n">
        <f aca="false">RANK(G660,$G$2:$G$1311)</f>
        <v>659</v>
      </c>
      <c r="B660" s="6" t="str">
        <f aca="false">IF(G660&gt;=Parâmetros!$B$4,"A",IF(G660&gt;=Parâmetros!$B$5,"B","C"))</f>
        <v>B</v>
      </c>
      <c r="C660" s="6" t="s">
        <v>1528</v>
      </c>
      <c r="D660" s="6" t="s">
        <v>141</v>
      </c>
      <c r="E660" s="6" t="s">
        <v>142</v>
      </c>
      <c r="F660" s="6" t="s">
        <v>1008</v>
      </c>
      <c r="G660" s="7" t="n">
        <f aca="false">J660*S660</f>
        <v>1226.33868227298</v>
      </c>
      <c r="H660" s="7" t="n">
        <f aca="false">I660*Parâmetros!$B$6/100*S660</f>
        <v>43.0499867849726</v>
      </c>
      <c r="I660" s="8" t="n">
        <v>16127</v>
      </c>
      <c r="J660" s="8" t="n">
        <v>4594</v>
      </c>
      <c r="K660" s="9" t="n">
        <f aca="false">J660/I660</f>
        <v>0.284863892850499</v>
      </c>
      <c r="L660" s="10" t="n">
        <v>0.297</v>
      </c>
      <c r="M660" s="6" t="str">
        <f aca="false">IF(K660&gt;L660,"sim","não")</f>
        <v>não</v>
      </c>
      <c r="N660" s="11" t="n">
        <v>-0.4</v>
      </c>
      <c r="O660" s="8" t="n">
        <v>6711</v>
      </c>
      <c r="P660" s="8" t="n">
        <v>3883</v>
      </c>
      <c r="Q660" s="9" t="n">
        <f aca="false">O660/(O660+P660)</f>
        <v>0.633471776477251</v>
      </c>
      <c r="R660" s="10" t="n">
        <v>0.657</v>
      </c>
      <c r="S660" s="12" t="n">
        <f aca="false">2*Q660-1</f>
        <v>0.266943552954503</v>
      </c>
      <c r="T660" s="10" t="n">
        <v>0.132</v>
      </c>
      <c r="U660" s="6" t="s">
        <v>77</v>
      </c>
      <c r="V660" s="6" t="s">
        <v>59</v>
      </c>
      <c r="W660" s="6" t="s">
        <v>54</v>
      </c>
      <c r="X660" s="6" t="s">
        <v>1529</v>
      </c>
      <c r="Y660" s="8" t="n">
        <v>18886</v>
      </c>
    </row>
    <row r="661" customFormat="false" ht="15" hidden="false" customHeight="false" outlineLevel="0" collapsed="false">
      <c r="A661" s="5" t="n">
        <f aca="false">RANK(G661,$G$2:$G$1311)</f>
        <v>660</v>
      </c>
      <c r="B661" s="6" t="str">
        <f aca="false">IF(G661&gt;=Parâmetros!$B$4,"A",IF(G661&gt;=Parâmetros!$B$5,"B","C"))</f>
        <v>B</v>
      </c>
      <c r="C661" s="6" t="s">
        <v>1530</v>
      </c>
      <c r="D661" s="6" t="s">
        <v>66</v>
      </c>
      <c r="E661" s="6" t="s">
        <v>50</v>
      </c>
      <c r="F661" s="6" t="s">
        <v>484</v>
      </c>
      <c r="G661" s="7" t="n">
        <f aca="false">J661*S661</f>
        <v>1223.62228285584</v>
      </c>
      <c r="H661" s="7" t="n">
        <f aca="false">I661*Parâmetros!$B$6/100*S661</f>
        <v>75.6805939063211</v>
      </c>
      <c r="I661" s="8" t="n">
        <v>14479</v>
      </c>
      <c r="J661" s="8" t="n">
        <v>2341</v>
      </c>
      <c r="K661" s="9" t="n">
        <f aca="false">J661/I661</f>
        <v>0.161682436632364</v>
      </c>
      <c r="L661" s="10" t="n">
        <v>0.231</v>
      </c>
      <c r="M661" s="6" t="str">
        <f aca="false">IF(K661&gt;L661,"sim","não")</f>
        <v>não</v>
      </c>
      <c r="N661" s="11" t="n">
        <v>-0.13</v>
      </c>
      <c r="O661" s="8" t="n">
        <v>8371</v>
      </c>
      <c r="P661" s="8" t="n">
        <v>2624</v>
      </c>
      <c r="Q661" s="9" t="n">
        <f aca="false">O661/(O661+P661)</f>
        <v>0.761346066393815</v>
      </c>
      <c r="R661" s="10" t="n">
        <v>0.771</v>
      </c>
      <c r="S661" s="12" t="n">
        <f aca="false">2*Q661-1</f>
        <v>0.522692132787631</v>
      </c>
      <c r="T661" s="10" t="n">
        <v>0.119</v>
      </c>
      <c r="U661" s="6" t="s">
        <v>63</v>
      </c>
      <c r="V661" s="6" t="s">
        <v>59</v>
      </c>
      <c r="W661" s="6" t="s">
        <v>54</v>
      </c>
      <c r="X661" s="6" t="s">
        <v>1531</v>
      </c>
      <c r="Y661" s="8" t="n">
        <v>15920</v>
      </c>
    </row>
    <row r="662" customFormat="false" ht="15" hidden="false" customHeight="false" outlineLevel="0" collapsed="false">
      <c r="A662" s="5" t="n">
        <f aca="false">RANK(G662,$G$2:$G$1311)</f>
        <v>661</v>
      </c>
      <c r="B662" s="6" t="str">
        <f aca="false">IF(G662&gt;=Parâmetros!$B$4,"A",IF(G662&gt;=Parâmetros!$B$5,"B","C"))</f>
        <v>B</v>
      </c>
      <c r="C662" s="6" t="s">
        <v>1532</v>
      </c>
      <c r="D662" s="6" t="s">
        <v>49</v>
      </c>
      <c r="E662" s="6" t="s">
        <v>50</v>
      </c>
      <c r="F662" s="6" t="s">
        <v>132</v>
      </c>
      <c r="G662" s="7" t="n">
        <f aca="false">J662*S662</f>
        <v>1221.72848372524</v>
      </c>
      <c r="H662" s="7" t="n">
        <f aca="false">I662*Parâmetros!$B$6/100*S662</f>
        <v>61.1322008571759</v>
      </c>
      <c r="I662" s="8" t="n">
        <v>12019</v>
      </c>
      <c r="J662" s="8" t="n">
        <v>2402</v>
      </c>
      <c r="K662" s="9" t="n">
        <f aca="false">J662/I662</f>
        <v>0.199850237124553</v>
      </c>
      <c r="L662" s="10" t="n">
        <v>0.246</v>
      </c>
      <c r="M662" s="6" t="str">
        <f aca="false">IF(K662&gt;L662,"sim","não")</f>
        <v>não</v>
      </c>
      <c r="N662" s="11" t="n">
        <v>0.91</v>
      </c>
      <c r="O662" s="8" t="n">
        <v>6512</v>
      </c>
      <c r="P662" s="8" t="n">
        <v>2121</v>
      </c>
      <c r="Q662" s="9" t="n">
        <f aca="false">O662/(O662+P662)</f>
        <v>0.754314838410749</v>
      </c>
      <c r="R662" s="10" t="n">
        <v>0.792</v>
      </c>
      <c r="S662" s="12" t="n">
        <f aca="false">2*Q662-1</f>
        <v>0.508629676821499</v>
      </c>
      <c r="T662" s="10" t="n">
        <v>0.089</v>
      </c>
      <c r="U662" s="6" t="s">
        <v>96</v>
      </c>
      <c r="V662" s="6" t="s">
        <v>72</v>
      </c>
      <c r="W662" s="6" t="s">
        <v>54</v>
      </c>
      <c r="X662" s="6" t="s">
        <v>1533</v>
      </c>
      <c r="Y662" s="8" t="n">
        <v>13795</v>
      </c>
    </row>
    <row r="663" customFormat="false" ht="15" hidden="false" customHeight="false" outlineLevel="0" collapsed="false">
      <c r="A663" s="5" t="n">
        <f aca="false">RANK(G663,$G$2:$G$1311)</f>
        <v>662</v>
      </c>
      <c r="B663" s="6" t="str">
        <f aca="false">IF(G663&gt;=Parâmetros!$B$4,"A",IF(G663&gt;=Parâmetros!$B$5,"B","C"))</f>
        <v>B</v>
      </c>
      <c r="C663" s="6" t="s">
        <v>1534</v>
      </c>
      <c r="D663" s="6" t="s">
        <v>223</v>
      </c>
      <c r="E663" s="6" t="s">
        <v>209</v>
      </c>
      <c r="F663" s="6" t="s">
        <v>1535</v>
      </c>
      <c r="G663" s="7" t="n">
        <f aca="false">J663*S663</f>
        <v>1219.69200698661</v>
      </c>
      <c r="H663" s="7" t="n">
        <f aca="false">I663*Parâmetros!$B$6/100*S663</f>
        <v>73.4775397155452</v>
      </c>
      <c r="I663" s="8" t="n">
        <v>15886</v>
      </c>
      <c r="J663" s="8" t="n">
        <v>2637</v>
      </c>
      <c r="K663" s="9" t="n">
        <f aca="false">J663/I663</f>
        <v>0.165995215913383</v>
      </c>
      <c r="L663" s="10" t="n">
        <v>0.232</v>
      </c>
      <c r="M663" s="6" t="str">
        <f aca="false">IF(K663&gt;L663,"sim","não")</f>
        <v>não</v>
      </c>
      <c r="N663" s="11" t="n">
        <v>5.16</v>
      </c>
      <c r="O663" s="8" t="n">
        <v>8792</v>
      </c>
      <c r="P663" s="8" t="n">
        <v>3231</v>
      </c>
      <c r="Q663" s="9" t="n">
        <f aca="false">O663/(O663+P663)</f>
        <v>0.731265075272395</v>
      </c>
      <c r="R663" s="10" t="n">
        <v>0.744</v>
      </c>
      <c r="S663" s="12" t="n">
        <f aca="false">2*Q663-1</f>
        <v>0.462530150544789</v>
      </c>
      <c r="T663" s="10" t="n">
        <v>0.094</v>
      </c>
      <c r="U663" s="6" t="s">
        <v>96</v>
      </c>
      <c r="V663" s="6" t="s">
        <v>72</v>
      </c>
      <c r="W663" s="6" t="s">
        <v>54</v>
      </c>
      <c r="X663" s="6" t="s">
        <v>1536</v>
      </c>
      <c r="Y663" s="8" t="n">
        <v>16666</v>
      </c>
    </row>
    <row r="664" customFormat="false" ht="15" hidden="false" customHeight="false" outlineLevel="0" collapsed="false">
      <c r="A664" s="5" t="n">
        <f aca="false">RANK(G664,$G$2:$G$1311)</f>
        <v>663</v>
      </c>
      <c r="B664" s="6" t="str">
        <f aca="false">IF(G664&gt;=Parâmetros!$B$4,"A",IF(G664&gt;=Parâmetros!$B$5,"B","C"))</f>
        <v>B</v>
      </c>
      <c r="C664" s="6" t="s">
        <v>1537</v>
      </c>
      <c r="D664" s="6" t="s">
        <v>75</v>
      </c>
      <c r="E664" s="6" t="s">
        <v>50</v>
      </c>
      <c r="F664" s="6" t="s">
        <v>905</v>
      </c>
      <c r="G664" s="7" t="n">
        <f aca="false">J664*S664</f>
        <v>1215.09848257662</v>
      </c>
      <c r="H664" s="7" t="n">
        <f aca="false">I664*Parâmetros!$B$6/100*S664</f>
        <v>91.9757764049661</v>
      </c>
      <c r="I664" s="8" t="n">
        <v>20884</v>
      </c>
      <c r="J664" s="8" t="n">
        <v>2759</v>
      </c>
      <c r="K664" s="9" t="n">
        <f aca="false">J664/I664</f>
        <v>0.132110706761157</v>
      </c>
      <c r="L664" s="10" t="n">
        <v>0.132</v>
      </c>
      <c r="M664" s="6" t="str">
        <f aca="false">IF(K664&gt;L664,"sim","não")</f>
        <v>sim</v>
      </c>
      <c r="N664" s="11" t="n">
        <v>0.47</v>
      </c>
      <c r="O664" s="8" t="n">
        <v>12008</v>
      </c>
      <c r="P664" s="8" t="n">
        <v>4665</v>
      </c>
      <c r="Q664" s="9" t="n">
        <f aca="false">O664/(O664+P664)</f>
        <v>0.720206321597793</v>
      </c>
      <c r="R664" s="10" t="n">
        <v>0.756</v>
      </c>
      <c r="S664" s="12" t="n">
        <f aca="false">2*Q664-1</f>
        <v>0.440412643195586</v>
      </c>
      <c r="T664" s="10" t="n">
        <v>0.092</v>
      </c>
      <c r="U664" s="6" t="s">
        <v>63</v>
      </c>
      <c r="V664" s="6" t="s">
        <v>59</v>
      </c>
      <c r="W664" s="6" t="s">
        <v>54</v>
      </c>
      <c r="X664" s="6" t="s">
        <v>1538</v>
      </c>
      <c r="Y664" s="8" t="n">
        <v>24325</v>
      </c>
    </row>
    <row r="665" customFormat="false" ht="15" hidden="false" customHeight="false" outlineLevel="0" collapsed="false">
      <c r="A665" s="5" t="n">
        <f aca="false">RANK(G665,$G$2:$G$1311)</f>
        <v>664</v>
      </c>
      <c r="B665" s="6" t="str">
        <f aca="false">IF(G665&gt;=Parâmetros!$B$4,"A",IF(G665&gt;=Parâmetros!$B$5,"B","C"))</f>
        <v>B</v>
      </c>
      <c r="C665" s="6" t="s">
        <v>1539</v>
      </c>
      <c r="D665" s="6" t="s">
        <v>223</v>
      </c>
      <c r="E665" s="6" t="s">
        <v>209</v>
      </c>
      <c r="F665" s="6" t="s">
        <v>1540</v>
      </c>
      <c r="G665" s="7" t="n">
        <f aca="false">J665*S665</f>
        <v>1214.27472854381</v>
      </c>
      <c r="H665" s="7" t="n">
        <f aca="false">I665*Parâmetros!$B$6/100*S665</f>
        <v>61.3180202290644</v>
      </c>
      <c r="I665" s="8" t="n">
        <v>18265</v>
      </c>
      <c r="J665" s="8" t="n">
        <v>3617</v>
      </c>
      <c r="K665" s="9" t="n">
        <f aca="false">J665/I665</f>
        <v>0.198029017246099</v>
      </c>
      <c r="L665" s="10" t="n">
        <v>0.259</v>
      </c>
      <c r="M665" s="6" t="str">
        <f aca="false">IF(K665&gt;L665,"sim","não")</f>
        <v>não</v>
      </c>
      <c r="N665" s="11" t="n">
        <v>2.02</v>
      </c>
      <c r="O665" s="8" t="n">
        <v>8980</v>
      </c>
      <c r="P665" s="8" t="n">
        <v>4466</v>
      </c>
      <c r="Q665" s="9" t="n">
        <f aca="false">O665/(O665+P665)</f>
        <v>0.667856611631712</v>
      </c>
      <c r="R665" s="10" t="n">
        <v>0.713</v>
      </c>
      <c r="S665" s="12" t="n">
        <f aca="false">2*Q665-1</f>
        <v>0.335713223263424</v>
      </c>
      <c r="T665" s="10" t="n">
        <v>0.083</v>
      </c>
      <c r="U665" s="6" t="s">
        <v>96</v>
      </c>
      <c r="V665" s="6" t="s">
        <v>72</v>
      </c>
      <c r="W665" s="6" t="s">
        <v>54</v>
      </c>
      <c r="X665" s="6" t="s">
        <v>1541</v>
      </c>
      <c r="Y665" s="8" t="n">
        <v>23774</v>
      </c>
    </row>
    <row r="666" customFormat="false" ht="15" hidden="false" customHeight="false" outlineLevel="0" collapsed="false">
      <c r="A666" s="5" t="n">
        <f aca="false">RANK(G666,$G$2:$G$1311)</f>
        <v>665</v>
      </c>
      <c r="B666" s="6" t="str">
        <f aca="false">IF(G666&gt;=Parâmetros!$B$4,"A",IF(G666&gt;=Parâmetros!$B$5,"B","C"))</f>
        <v>B</v>
      </c>
      <c r="C666" s="6" t="s">
        <v>1542</v>
      </c>
      <c r="D666" s="6" t="s">
        <v>49</v>
      </c>
      <c r="E666" s="6" t="s">
        <v>50</v>
      </c>
      <c r="F666" s="6" t="s">
        <v>699</v>
      </c>
      <c r="G666" s="7" t="n">
        <f aca="false">J666*S666</f>
        <v>1212.27107965824</v>
      </c>
      <c r="H666" s="7" t="n">
        <f aca="false">I666*Parâmetros!$B$6/100*S666</f>
        <v>59.1124717355657</v>
      </c>
      <c r="I666" s="8" t="n">
        <v>16067</v>
      </c>
      <c r="J666" s="8" t="n">
        <v>3295</v>
      </c>
      <c r="K666" s="9" t="n">
        <f aca="false">J666/I666</f>
        <v>0.205078732806373</v>
      </c>
      <c r="L666" s="10" t="n">
        <v>0.265</v>
      </c>
      <c r="M666" s="6" t="str">
        <f aca="false">IF(K666&gt;L666,"sim","não")</f>
        <v>não</v>
      </c>
      <c r="N666" s="11" t="n">
        <v>0.38</v>
      </c>
      <c r="O666" s="8" t="n">
        <v>7925</v>
      </c>
      <c r="P666" s="8" t="n">
        <v>3662</v>
      </c>
      <c r="Q666" s="9" t="n">
        <f aca="false">O666/(O666+P666)</f>
        <v>0.68395615776301</v>
      </c>
      <c r="R666" s="10" t="n">
        <v>0.682</v>
      </c>
      <c r="S666" s="12" t="n">
        <f aca="false">2*Q666-1</f>
        <v>0.36791231552602</v>
      </c>
      <c r="T666" s="10" t="n">
        <v>0.102</v>
      </c>
      <c r="U666" s="6" t="s">
        <v>144</v>
      </c>
      <c r="V666" s="6" t="s">
        <v>72</v>
      </c>
      <c r="W666" s="6" t="s">
        <v>54</v>
      </c>
      <c r="X666" s="6" t="s">
        <v>1543</v>
      </c>
      <c r="Y666" s="8" t="n">
        <v>18781</v>
      </c>
    </row>
    <row r="667" customFormat="false" ht="15" hidden="false" customHeight="false" outlineLevel="0" collapsed="false">
      <c r="A667" s="5" t="n">
        <f aca="false">RANK(G667,$G$2:$G$1311)</f>
        <v>666</v>
      </c>
      <c r="B667" s="6" t="str">
        <f aca="false">IF(G667&gt;=Parâmetros!$B$4,"A",IF(G667&gt;=Parâmetros!$B$5,"B","C"))</f>
        <v>B</v>
      </c>
      <c r="C667" s="6" t="s">
        <v>1544</v>
      </c>
      <c r="D667" s="6" t="s">
        <v>223</v>
      </c>
      <c r="E667" s="6" t="s">
        <v>209</v>
      </c>
      <c r="F667" s="6" t="s">
        <v>1003</v>
      </c>
      <c r="G667" s="7" t="n">
        <f aca="false">J667*S667</f>
        <v>1212.05092009075</v>
      </c>
      <c r="H667" s="7" t="n">
        <f aca="false">I667*Parâmetros!$B$6/100*S667</f>
        <v>52.336044870179</v>
      </c>
      <c r="I667" s="8" t="n">
        <v>11339</v>
      </c>
      <c r="J667" s="8" t="n">
        <v>2626</v>
      </c>
      <c r="K667" s="9" t="n">
        <f aca="false">J667/I667</f>
        <v>0.231590087309287</v>
      </c>
      <c r="L667" s="10" t="n">
        <v>0.234</v>
      </c>
      <c r="M667" s="6" t="str">
        <f aca="false">IF(K667&gt;L667,"sim","não")</f>
        <v>não</v>
      </c>
      <c r="N667" s="11" t="n">
        <v>3.4</v>
      </c>
      <c r="O667" s="8" t="n">
        <v>5798</v>
      </c>
      <c r="P667" s="8" t="n">
        <v>2136</v>
      </c>
      <c r="Q667" s="9" t="n">
        <f aca="false">O667/(O667+P667)</f>
        <v>0.73077892614066</v>
      </c>
      <c r="R667" s="10" t="n">
        <v>0.753</v>
      </c>
      <c r="S667" s="12" t="n">
        <f aca="false">2*Q667-1</f>
        <v>0.461557852281321</v>
      </c>
      <c r="T667" s="10" t="n">
        <v>0.103</v>
      </c>
      <c r="U667" s="6" t="s">
        <v>77</v>
      </c>
      <c r="V667" s="6" t="s">
        <v>59</v>
      </c>
      <c r="W667" s="6" t="s">
        <v>54</v>
      </c>
      <c r="X667" s="6" t="s">
        <v>1545</v>
      </c>
      <c r="Y667" s="8" t="n">
        <v>10851</v>
      </c>
    </row>
    <row r="668" customFormat="false" ht="15" hidden="false" customHeight="false" outlineLevel="0" collapsed="false">
      <c r="A668" s="5" t="n">
        <f aca="false">RANK(G668,$G$2:$G$1311)</f>
        <v>667</v>
      </c>
      <c r="B668" s="6" t="str">
        <f aca="false">IF(G668&gt;=Parâmetros!$B$4,"A",IF(G668&gt;=Parâmetros!$B$5,"B","C"))</f>
        <v>B</v>
      </c>
      <c r="C668" s="6" t="s">
        <v>1546</v>
      </c>
      <c r="D668" s="6" t="s">
        <v>49</v>
      </c>
      <c r="E668" s="6" t="s">
        <v>50</v>
      </c>
      <c r="F668" s="6" t="s">
        <v>705</v>
      </c>
      <c r="G668" s="7" t="n">
        <f aca="false">J668*S668</f>
        <v>1209.90992800938</v>
      </c>
      <c r="H668" s="7" t="n">
        <f aca="false">I668*Parâmetros!$B$6/100*S668</f>
        <v>56.0579273396953</v>
      </c>
      <c r="I668" s="8" t="n">
        <v>16675</v>
      </c>
      <c r="J668" s="8" t="n">
        <v>3599</v>
      </c>
      <c r="K668" s="9" t="n">
        <f aca="false">J668/I668</f>
        <v>0.215832083958021</v>
      </c>
      <c r="L668" s="10" t="n">
        <v>0.25</v>
      </c>
      <c r="M668" s="6" t="str">
        <f aca="false">IF(K668&gt;L668,"sim","não")</f>
        <v>não</v>
      </c>
      <c r="N668" s="11" t="n">
        <v>1.41</v>
      </c>
      <c r="O668" s="8" t="n">
        <v>7981</v>
      </c>
      <c r="P668" s="8" t="n">
        <v>3965</v>
      </c>
      <c r="Q668" s="9" t="n">
        <f aca="false">O668/(O668+P668)</f>
        <v>0.668089737150511</v>
      </c>
      <c r="R668" s="10" t="n">
        <v>0.714</v>
      </c>
      <c r="S668" s="12" t="n">
        <f aca="false">2*Q668-1</f>
        <v>0.336179474301021</v>
      </c>
      <c r="T668" s="10" t="n">
        <v>0.082</v>
      </c>
      <c r="U668" s="6" t="s">
        <v>96</v>
      </c>
      <c r="V668" s="6" t="s">
        <v>72</v>
      </c>
      <c r="W668" s="6" t="s">
        <v>54</v>
      </c>
      <c r="X668" s="6" t="s">
        <v>1547</v>
      </c>
      <c r="Y668" s="8" t="n">
        <v>24474</v>
      </c>
    </row>
    <row r="669" customFormat="false" ht="15" hidden="false" customHeight="false" outlineLevel="0" collapsed="false">
      <c r="A669" s="5" t="n">
        <f aca="false">RANK(G669,$G$2:$G$1311)</f>
        <v>668</v>
      </c>
      <c r="B669" s="6" t="str">
        <f aca="false">IF(G669&gt;=Parâmetros!$B$4,"A",IF(G669&gt;=Parâmetros!$B$5,"B","C"))</f>
        <v>B</v>
      </c>
      <c r="C669" s="6" t="s">
        <v>1548</v>
      </c>
      <c r="D669" s="6" t="s">
        <v>223</v>
      </c>
      <c r="E669" s="6" t="s">
        <v>209</v>
      </c>
      <c r="F669" s="6" t="s">
        <v>1540</v>
      </c>
      <c r="G669" s="7" t="n">
        <f aca="false">J669*S669</f>
        <v>1209.8953626635</v>
      </c>
      <c r="H669" s="7" t="n">
        <f aca="false">I669*Parâmetros!$B$6/100*S669</f>
        <v>55.8756202933016</v>
      </c>
      <c r="I669" s="8" t="n">
        <v>24689</v>
      </c>
      <c r="J669" s="8" t="n">
        <v>5346</v>
      </c>
      <c r="K669" s="9" t="n">
        <f aca="false">J669/I669</f>
        <v>0.216533678966341</v>
      </c>
      <c r="L669" s="10" t="n">
        <v>0.261</v>
      </c>
      <c r="M669" s="6" t="str">
        <f aca="false">IF(K669&gt;L669,"sim","não")</f>
        <v>não</v>
      </c>
      <c r="N669" s="11" t="n">
        <v>1.97</v>
      </c>
      <c r="O669" s="8" t="n">
        <v>10829</v>
      </c>
      <c r="P669" s="8" t="n">
        <v>6832</v>
      </c>
      <c r="Q669" s="9" t="n">
        <f aca="false">O669/(O669+P669)</f>
        <v>0.613158937772493</v>
      </c>
      <c r="R669" s="10" t="n">
        <v>0.658</v>
      </c>
      <c r="S669" s="12" t="n">
        <f aca="false">2*Q669-1</f>
        <v>0.226317875544986</v>
      </c>
      <c r="T669" s="10" t="n">
        <v>0.064</v>
      </c>
      <c r="U669" s="6" t="s">
        <v>96</v>
      </c>
      <c r="V669" s="6" t="s">
        <v>72</v>
      </c>
      <c r="W669" s="6" t="s">
        <v>54</v>
      </c>
      <c r="X669" s="6" t="s">
        <v>1549</v>
      </c>
      <c r="Y669" s="8" t="n">
        <v>30329</v>
      </c>
    </row>
    <row r="670" customFormat="false" ht="15" hidden="false" customHeight="false" outlineLevel="0" collapsed="false">
      <c r="A670" s="5" t="n">
        <f aca="false">RANK(G670,$G$2:$G$1311)</f>
        <v>669</v>
      </c>
      <c r="B670" s="6" t="str">
        <f aca="false">IF(G670&gt;=Parâmetros!$B$4,"A",IF(G670&gt;=Parâmetros!$B$5,"B","C"))</f>
        <v>B</v>
      </c>
      <c r="C670" s="6" t="s">
        <v>1550</v>
      </c>
      <c r="D670" s="6" t="s">
        <v>86</v>
      </c>
      <c r="E670" s="6" t="s">
        <v>50</v>
      </c>
      <c r="F670" s="6" t="s">
        <v>1443</v>
      </c>
      <c r="G670" s="7" t="n">
        <f aca="false">J670*S670</f>
        <v>1209.42883389171</v>
      </c>
      <c r="H670" s="7" t="n">
        <f aca="false">I670*Parâmetros!$B$6/100*S670</f>
        <v>57.5063903598833</v>
      </c>
      <c r="I670" s="8" t="n">
        <v>12529</v>
      </c>
      <c r="J670" s="8" t="n">
        <v>2635</v>
      </c>
      <c r="K670" s="9" t="n">
        <f aca="false">J670/I670</f>
        <v>0.210312075983718</v>
      </c>
      <c r="L670" s="10" t="n">
        <v>0.203</v>
      </c>
      <c r="M670" s="6" t="str">
        <f aca="false">IF(K670&gt;L670,"sim","não")</f>
        <v>sim</v>
      </c>
      <c r="N670" s="11" t="n">
        <v>0.37</v>
      </c>
      <c r="O670" s="8" t="n">
        <v>6750</v>
      </c>
      <c r="P670" s="8" t="n">
        <v>2503</v>
      </c>
      <c r="Q670" s="9" t="n">
        <f aca="false">O670/(O670+P670)</f>
        <v>0.729493137360856</v>
      </c>
      <c r="R670" s="10" t="n">
        <v>0.788</v>
      </c>
      <c r="S670" s="12" t="n">
        <f aca="false">2*Q670-1</f>
        <v>0.458986274721712</v>
      </c>
      <c r="T670" s="10" t="n">
        <v>0.099</v>
      </c>
      <c r="U670" s="6" t="s">
        <v>68</v>
      </c>
      <c r="V670" s="6" t="s">
        <v>53</v>
      </c>
      <c r="W670" s="6" t="s">
        <v>54</v>
      </c>
      <c r="X670" s="6" t="s">
        <v>1551</v>
      </c>
      <c r="Y670" s="8" t="n">
        <v>14924</v>
      </c>
    </row>
    <row r="671" customFormat="false" ht="15" hidden="false" customHeight="false" outlineLevel="0" collapsed="false">
      <c r="A671" s="5" t="n">
        <f aca="false">RANK(G671,$G$2:$G$1311)</f>
        <v>670</v>
      </c>
      <c r="B671" s="6" t="str">
        <f aca="false">IF(G671&gt;=Parâmetros!$B$4,"A",IF(G671&gt;=Parâmetros!$B$5,"B","C"))</f>
        <v>B</v>
      </c>
      <c r="C671" s="6" t="s">
        <v>1552</v>
      </c>
      <c r="D671" s="6" t="s">
        <v>75</v>
      </c>
      <c r="E671" s="6" t="s">
        <v>50</v>
      </c>
      <c r="F671" s="6" t="s">
        <v>154</v>
      </c>
      <c r="G671" s="7" t="n">
        <f aca="false">J671*S671</f>
        <v>1208.64607766484</v>
      </c>
      <c r="H671" s="7" t="n">
        <f aca="false">I671*Parâmetros!$B$6/100*S671</f>
        <v>69.6508704717227</v>
      </c>
      <c r="I671" s="8" t="n">
        <v>14839</v>
      </c>
      <c r="J671" s="8" t="n">
        <v>2575</v>
      </c>
      <c r="K671" s="9" t="n">
        <f aca="false">J671/I671</f>
        <v>0.173529213558865</v>
      </c>
      <c r="L671" s="10" t="n">
        <v>0.223</v>
      </c>
      <c r="M671" s="6" t="str">
        <f aca="false">IF(K671&gt;L671,"sim","não")</f>
        <v>não</v>
      </c>
      <c r="N671" s="11" t="n">
        <v>-0.82</v>
      </c>
      <c r="O671" s="8" t="n">
        <v>8457</v>
      </c>
      <c r="P671" s="8" t="n">
        <v>3054</v>
      </c>
      <c r="Q671" s="9" t="n">
        <f aca="false">O671/(O671+P671)</f>
        <v>0.734688558769872</v>
      </c>
      <c r="R671" s="10" t="n">
        <v>0.838</v>
      </c>
      <c r="S671" s="12" t="n">
        <f aca="false">2*Q671-1</f>
        <v>0.469377117539745</v>
      </c>
      <c r="T671" s="10" t="n">
        <v>0.088</v>
      </c>
      <c r="U671" s="6" t="s">
        <v>77</v>
      </c>
      <c r="V671" s="6" t="s">
        <v>59</v>
      </c>
      <c r="W671" s="6" t="s">
        <v>54</v>
      </c>
      <c r="X671" s="6" t="s">
        <v>1553</v>
      </c>
      <c r="Y671" s="8" t="n">
        <v>16633</v>
      </c>
    </row>
    <row r="672" customFormat="false" ht="15" hidden="false" customHeight="false" outlineLevel="0" collapsed="false">
      <c r="A672" s="5" t="n">
        <f aca="false">RANK(G672,$G$2:$G$1311)</f>
        <v>671</v>
      </c>
      <c r="B672" s="6" t="str">
        <f aca="false">IF(G672&gt;=Parâmetros!$B$4,"A",IF(G672&gt;=Parâmetros!$B$5,"B","C"))</f>
        <v>B</v>
      </c>
      <c r="C672" s="6" t="s">
        <v>1554</v>
      </c>
      <c r="D672" s="6" t="s">
        <v>141</v>
      </c>
      <c r="E672" s="6" t="s">
        <v>142</v>
      </c>
      <c r="F672" s="6" t="s">
        <v>1131</v>
      </c>
      <c r="G672" s="7" t="n">
        <f aca="false">J672*S672</f>
        <v>1208.17202901246</v>
      </c>
      <c r="H672" s="7" t="n">
        <f aca="false">I672*Parâmetros!$B$6/100*S672</f>
        <v>41.2313483355031</v>
      </c>
      <c r="I672" s="8" t="n">
        <v>8112</v>
      </c>
      <c r="J672" s="8" t="n">
        <v>2377</v>
      </c>
      <c r="K672" s="9" t="n">
        <f aca="false">J672/I672</f>
        <v>0.293022682445759</v>
      </c>
      <c r="L672" s="10" t="n">
        <v>0.316</v>
      </c>
      <c r="M672" s="6" t="str">
        <f aca="false">IF(K672&gt;L672,"sim","não")</f>
        <v>não</v>
      </c>
      <c r="N672" s="11" t="n">
        <v>-0.27</v>
      </c>
      <c r="O672" s="8" t="n">
        <v>4055</v>
      </c>
      <c r="P672" s="8" t="n">
        <v>1322</v>
      </c>
      <c r="Q672" s="9" t="n">
        <f aca="false">O672/(O672+P672)</f>
        <v>0.75413799516459</v>
      </c>
      <c r="R672" s="10" t="n">
        <v>0.773</v>
      </c>
      <c r="S672" s="12" t="n">
        <f aca="false">2*Q672-1</f>
        <v>0.50827599032918</v>
      </c>
      <c r="T672" s="10" t="n">
        <v>0.116</v>
      </c>
      <c r="U672" s="6" t="s">
        <v>715</v>
      </c>
      <c r="V672" s="6" t="s">
        <v>72</v>
      </c>
      <c r="W672" s="6" t="s">
        <v>54</v>
      </c>
      <c r="X672" s="6" t="s">
        <v>1555</v>
      </c>
      <c r="Y672" s="8" t="n">
        <v>10433</v>
      </c>
    </row>
    <row r="673" customFormat="false" ht="15" hidden="false" customHeight="false" outlineLevel="0" collapsed="false">
      <c r="A673" s="5" t="n">
        <f aca="false">RANK(G673,$G$2:$G$1311)</f>
        <v>672</v>
      </c>
      <c r="B673" s="6" t="str">
        <f aca="false">IF(G673&gt;=Parâmetros!$B$4,"A",IF(G673&gt;=Parâmetros!$B$5,"B","C"))</f>
        <v>B</v>
      </c>
      <c r="C673" s="6" t="s">
        <v>1556</v>
      </c>
      <c r="D673" s="6" t="s">
        <v>208</v>
      </c>
      <c r="E673" s="6" t="s">
        <v>209</v>
      </c>
      <c r="F673" s="6" t="s">
        <v>1557</v>
      </c>
      <c r="G673" s="7" t="n">
        <f aca="false">J673*S673</f>
        <v>1207.45686113394</v>
      </c>
      <c r="H673" s="7" t="n">
        <f aca="false">I673*Parâmetros!$B$6/100*S673</f>
        <v>40.4599424815119</v>
      </c>
      <c r="I673" s="8" t="n">
        <v>9379</v>
      </c>
      <c r="J673" s="8" t="n">
        <v>2799</v>
      </c>
      <c r="K673" s="9" t="n">
        <f aca="false">J673/I673</f>
        <v>0.298432668728009</v>
      </c>
      <c r="L673" s="10" t="n">
        <v>0.375</v>
      </c>
      <c r="M673" s="6" t="str">
        <f aca="false">IF(K673&gt;L673,"sim","não")</f>
        <v>não</v>
      </c>
      <c r="N673" s="11" t="n">
        <v>3.23</v>
      </c>
      <c r="O673" s="8" t="n">
        <v>4355</v>
      </c>
      <c r="P673" s="8" t="n">
        <v>1730</v>
      </c>
      <c r="Q673" s="9" t="n">
        <f aca="false">O673/(O673+P673)</f>
        <v>0.71569433032046</v>
      </c>
      <c r="R673" s="10" t="n">
        <v>0.739</v>
      </c>
      <c r="S673" s="12" t="n">
        <f aca="false">2*Q673-1</f>
        <v>0.43138866064092</v>
      </c>
      <c r="T673" s="10" t="n">
        <v>0.067</v>
      </c>
      <c r="U673" s="6" t="s">
        <v>83</v>
      </c>
      <c r="V673" s="6" t="s">
        <v>53</v>
      </c>
      <c r="W673" s="6" t="s">
        <v>211</v>
      </c>
      <c r="X673" s="6" t="s">
        <v>1558</v>
      </c>
      <c r="Y673" s="8" t="n">
        <v>14164</v>
      </c>
    </row>
    <row r="674" customFormat="false" ht="15" hidden="false" customHeight="false" outlineLevel="0" collapsed="false">
      <c r="A674" s="5" t="n">
        <f aca="false">RANK(G674,$G$2:$G$1311)</f>
        <v>673</v>
      </c>
      <c r="B674" s="6" t="str">
        <f aca="false">IF(G674&gt;=Parâmetros!$B$4,"A",IF(G674&gt;=Parâmetros!$B$5,"B","C"))</f>
        <v>B</v>
      </c>
      <c r="C674" s="6" t="s">
        <v>1559</v>
      </c>
      <c r="D674" s="6" t="s">
        <v>141</v>
      </c>
      <c r="E674" s="6" t="s">
        <v>142</v>
      </c>
      <c r="F674" s="6" t="s">
        <v>1085</v>
      </c>
      <c r="G674" s="7" t="n">
        <f aca="false">J674*S674</f>
        <v>1206.3988183161</v>
      </c>
      <c r="H674" s="7" t="n">
        <f aca="false">I674*Parâmetros!$B$6/100*S674</f>
        <v>41.8200886262925</v>
      </c>
      <c r="I674" s="8" t="n">
        <v>12840</v>
      </c>
      <c r="J674" s="8" t="n">
        <v>3704</v>
      </c>
      <c r="K674" s="9" t="n">
        <f aca="false">J674/I674</f>
        <v>0.288473520249221</v>
      </c>
      <c r="L674" s="10" t="n">
        <v>0.295</v>
      </c>
      <c r="M674" s="6" t="str">
        <f aca="false">IF(K674&gt;L674,"sim","não")</f>
        <v>não</v>
      </c>
      <c r="N674" s="11" t="n">
        <v>-1.63</v>
      </c>
      <c r="O674" s="8" t="n">
        <v>5385</v>
      </c>
      <c r="P674" s="8" t="n">
        <v>2739</v>
      </c>
      <c r="Q674" s="9" t="n">
        <f aca="false">O674/(O674+P674)</f>
        <v>0.662850812407681</v>
      </c>
      <c r="R674" s="10" t="n">
        <v>0.719</v>
      </c>
      <c r="S674" s="12" t="n">
        <f aca="false">2*Q674-1</f>
        <v>0.325701624815362</v>
      </c>
      <c r="T674" s="10" t="n">
        <v>0.136</v>
      </c>
      <c r="U674" s="6" t="s">
        <v>52</v>
      </c>
      <c r="V674" s="6" t="s">
        <v>53</v>
      </c>
      <c r="W674" s="6" t="s">
        <v>54</v>
      </c>
      <c r="X674" s="6" t="s">
        <v>1560</v>
      </c>
      <c r="Y674" s="8" t="n">
        <v>15315</v>
      </c>
    </row>
    <row r="675" customFormat="false" ht="15" hidden="false" customHeight="false" outlineLevel="0" collapsed="false">
      <c r="A675" s="5" t="n">
        <f aca="false">RANK(G675,$G$2:$G$1311)</f>
        <v>674</v>
      </c>
      <c r="B675" s="6" t="str">
        <f aca="false">IF(G675&gt;=Parâmetros!$B$4,"A",IF(G675&gt;=Parâmetros!$B$5,"B","C"))</f>
        <v>B</v>
      </c>
      <c r="C675" s="6" t="s">
        <v>1561</v>
      </c>
      <c r="D675" s="6" t="s">
        <v>208</v>
      </c>
      <c r="E675" s="6" t="s">
        <v>209</v>
      </c>
      <c r="F675" s="6" t="s">
        <v>489</v>
      </c>
      <c r="G675" s="7" t="n">
        <f aca="false">J675*S675</f>
        <v>1205.4731248102</v>
      </c>
      <c r="H675" s="7" t="n">
        <f aca="false">I675*Parâmetros!$B$6/100*S675</f>
        <v>45.0713270573945</v>
      </c>
      <c r="I675" s="8" t="n">
        <v>9508</v>
      </c>
      <c r="J675" s="8" t="n">
        <v>2543</v>
      </c>
      <c r="K675" s="9" t="n">
        <f aca="false">J675/I675</f>
        <v>0.267458981909971</v>
      </c>
      <c r="L675" s="10" t="n">
        <v>0.309</v>
      </c>
      <c r="M675" s="6" t="str">
        <f aca="false">IF(K675&gt;L675,"sim","não")</f>
        <v>não</v>
      </c>
      <c r="N675" s="11" t="n">
        <v>1.37</v>
      </c>
      <c r="O675" s="8" t="n">
        <v>4854</v>
      </c>
      <c r="P675" s="8" t="n">
        <v>1732</v>
      </c>
      <c r="Q675" s="9" t="n">
        <f aca="false">O675/(O675+P675)</f>
        <v>0.737017916793198</v>
      </c>
      <c r="R675" s="10" t="n">
        <v>0.804</v>
      </c>
      <c r="S675" s="12" t="n">
        <f aca="false">2*Q675-1</f>
        <v>0.474035833586395</v>
      </c>
      <c r="T675" s="10" t="n">
        <v>0.051</v>
      </c>
      <c r="U675" s="6" t="s">
        <v>83</v>
      </c>
      <c r="V675" s="6" t="s">
        <v>53</v>
      </c>
      <c r="W675" s="6" t="s">
        <v>211</v>
      </c>
      <c r="X675" s="6" t="s">
        <v>1562</v>
      </c>
      <c r="Y675" s="8" t="n">
        <v>15314</v>
      </c>
    </row>
    <row r="676" customFormat="false" ht="15" hidden="false" customHeight="false" outlineLevel="0" collapsed="false">
      <c r="A676" s="5" t="n">
        <f aca="false">RANK(G676,$G$2:$G$1311)</f>
        <v>675</v>
      </c>
      <c r="B676" s="6" t="str">
        <f aca="false">IF(G676&gt;=Parâmetros!$B$4,"A",IF(G676&gt;=Parâmetros!$B$5,"B","C"))</f>
        <v>B</v>
      </c>
      <c r="C676" s="6" t="s">
        <v>1563</v>
      </c>
      <c r="D676" s="6" t="s">
        <v>123</v>
      </c>
      <c r="E676" s="6" t="s">
        <v>50</v>
      </c>
      <c r="F676" s="6" t="s">
        <v>942</v>
      </c>
      <c r="G676" s="7" t="n">
        <f aca="false">J676*S676</f>
        <v>1203.52305246423</v>
      </c>
      <c r="H676" s="7" t="n">
        <f aca="false">I676*Parâmetros!$B$6/100*S676</f>
        <v>56.4301271860096</v>
      </c>
      <c r="I676" s="8" t="n">
        <v>9415</v>
      </c>
      <c r="J676" s="8" t="n">
        <v>2008</v>
      </c>
      <c r="K676" s="9" t="n">
        <f aca="false">J676/I676</f>
        <v>0.21327668613914</v>
      </c>
      <c r="L676" s="10" t="n">
        <v>0.212</v>
      </c>
      <c r="M676" s="6" t="str">
        <f aca="false">IF(K676&gt;L676,"sim","não")</f>
        <v>sim</v>
      </c>
      <c r="N676" s="11" t="n">
        <v>2.55</v>
      </c>
      <c r="O676" s="8" t="n">
        <v>5533</v>
      </c>
      <c r="P676" s="8" t="n">
        <v>1386</v>
      </c>
      <c r="Q676" s="9" t="n">
        <f aca="false">O676/(O676+P676)</f>
        <v>0.799682034976153</v>
      </c>
      <c r="R676" s="10" t="n">
        <v>0.857</v>
      </c>
      <c r="S676" s="12" t="n">
        <f aca="false">2*Q676-1</f>
        <v>0.599364069952305</v>
      </c>
      <c r="T676" s="10" t="n">
        <v>0.093</v>
      </c>
      <c r="U676" s="6" t="s">
        <v>71</v>
      </c>
      <c r="V676" s="6" t="s">
        <v>72</v>
      </c>
      <c r="W676" s="6" t="s">
        <v>54</v>
      </c>
      <c r="X676" s="6" t="s">
        <v>1564</v>
      </c>
      <c r="Y676" s="8" t="n">
        <v>10660</v>
      </c>
    </row>
    <row r="677" customFormat="false" ht="15" hidden="false" customHeight="false" outlineLevel="0" collapsed="false">
      <c r="A677" s="5" t="n">
        <f aca="false">RANK(G677,$G$2:$G$1311)</f>
        <v>676</v>
      </c>
      <c r="B677" s="6" t="str">
        <f aca="false">IF(G677&gt;=Parâmetros!$B$4,"A",IF(G677&gt;=Parâmetros!$B$5,"B","C"))</f>
        <v>B</v>
      </c>
      <c r="C677" s="6" t="s">
        <v>1565</v>
      </c>
      <c r="D677" s="6" t="s">
        <v>49</v>
      </c>
      <c r="E677" s="6" t="s">
        <v>50</v>
      </c>
      <c r="F677" s="6" t="s">
        <v>538</v>
      </c>
      <c r="G677" s="7" t="n">
        <f aca="false">J677*S677</f>
        <v>1203.33994406306</v>
      </c>
      <c r="H677" s="7" t="n">
        <f aca="false">I677*Parâmetros!$B$6/100*S677</f>
        <v>62.8397660818713</v>
      </c>
      <c r="I677" s="8" t="n">
        <v>10580</v>
      </c>
      <c r="J677" s="8" t="n">
        <v>2026</v>
      </c>
      <c r="K677" s="9" t="n">
        <f aca="false">J677/I677</f>
        <v>0.191493383742911</v>
      </c>
      <c r="L677" s="10" t="n">
        <v>0.276</v>
      </c>
      <c r="M677" s="6" t="str">
        <f aca="false">IF(K677&gt;L677,"sim","não")</f>
        <v>não</v>
      </c>
      <c r="N677" s="11" t="n">
        <v>-1.43</v>
      </c>
      <c r="O677" s="8" t="n">
        <v>6269</v>
      </c>
      <c r="P677" s="8" t="n">
        <v>1597</v>
      </c>
      <c r="Q677" s="9" t="n">
        <f aca="false">O677/(O677+P677)</f>
        <v>0.796974319857615</v>
      </c>
      <c r="R677" s="10" t="n">
        <v>0.833</v>
      </c>
      <c r="S677" s="12" t="n">
        <f aca="false">2*Q677-1</f>
        <v>0.59394863971523</v>
      </c>
      <c r="T677" s="10" t="n">
        <v>0.091</v>
      </c>
      <c r="U677" s="6" t="s">
        <v>71</v>
      </c>
      <c r="V677" s="6" t="s">
        <v>72</v>
      </c>
      <c r="W677" s="6" t="s">
        <v>54</v>
      </c>
      <c r="X677" s="6" t="s">
        <v>1566</v>
      </c>
      <c r="Y677" s="8" t="n">
        <v>18523</v>
      </c>
    </row>
    <row r="678" customFormat="false" ht="15" hidden="false" customHeight="false" outlineLevel="0" collapsed="false">
      <c r="A678" s="5" t="n">
        <f aca="false">RANK(G678,$G$2:$G$1311)</f>
        <v>677</v>
      </c>
      <c r="B678" s="6" t="str">
        <f aca="false">IF(G678&gt;=Parâmetros!$B$4,"A",IF(G678&gt;=Parâmetros!$B$5,"B","C"))</f>
        <v>B</v>
      </c>
      <c r="C678" s="6" t="s">
        <v>1567</v>
      </c>
      <c r="D678" s="6" t="s">
        <v>66</v>
      </c>
      <c r="E678" s="6" t="s">
        <v>50</v>
      </c>
      <c r="F678" s="6" t="s">
        <v>268</v>
      </c>
      <c r="G678" s="7" t="n">
        <f aca="false">J678*S678</f>
        <v>1202.89499192246</v>
      </c>
      <c r="H678" s="7" t="n">
        <f aca="false">I678*Parâmetros!$B$6/100*S678</f>
        <v>70.2181260096931</v>
      </c>
      <c r="I678" s="8" t="n">
        <v>16158</v>
      </c>
      <c r="J678" s="8" t="n">
        <v>2768</v>
      </c>
      <c r="K678" s="9" t="n">
        <f aca="false">J678/I678</f>
        <v>0.171308330238891</v>
      </c>
      <c r="L678" s="10" t="n">
        <v>0.208</v>
      </c>
      <c r="M678" s="6" t="str">
        <f aca="false">IF(K678&gt;L678,"sim","não")</f>
        <v>não</v>
      </c>
      <c r="N678" s="11" t="n">
        <v>-1.98</v>
      </c>
      <c r="O678" s="8" t="n">
        <v>8436</v>
      </c>
      <c r="P678" s="8" t="n">
        <v>3325</v>
      </c>
      <c r="Q678" s="9" t="n">
        <f aca="false">O678/(O678+P678)</f>
        <v>0.717285945072698</v>
      </c>
      <c r="R678" s="10" t="n">
        <v>0.789</v>
      </c>
      <c r="S678" s="12" t="n">
        <f aca="false">2*Q678-1</f>
        <v>0.434571890145396</v>
      </c>
      <c r="T678" s="10" t="n">
        <v>0.103</v>
      </c>
      <c r="U678" s="6" t="s">
        <v>63</v>
      </c>
      <c r="V678" s="6" t="s">
        <v>59</v>
      </c>
      <c r="W678" s="6" t="s">
        <v>54</v>
      </c>
      <c r="X678" s="6" t="s">
        <v>1568</v>
      </c>
      <c r="Y678" s="8" t="n">
        <v>17188</v>
      </c>
    </row>
    <row r="679" customFormat="false" ht="15" hidden="false" customHeight="false" outlineLevel="0" collapsed="false">
      <c r="A679" s="5" t="n">
        <f aca="false">RANK(G679,$G$2:$G$1311)</f>
        <v>678</v>
      </c>
      <c r="B679" s="6" t="str">
        <f aca="false">IF(G679&gt;=Parâmetros!$B$4,"A",IF(G679&gt;=Parâmetros!$B$5,"B","C"))</f>
        <v>B</v>
      </c>
      <c r="C679" s="6" t="s">
        <v>1569</v>
      </c>
      <c r="D679" s="6" t="s">
        <v>86</v>
      </c>
      <c r="E679" s="6" t="s">
        <v>50</v>
      </c>
      <c r="F679" s="6" t="s">
        <v>108</v>
      </c>
      <c r="G679" s="7" t="n">
        <f aca="false">J679*S679</f>
        <v>1202.10930180683</v>
      </c>
      <c r="H679" s="7" t="n">
        <f aca="false">I679*Parâmetros!$B$6/100*S679</f>
        <v>62.6751728753067</v>
      </c>
      <c r="I679" s="8" t="n">
        <v>12195</v>
      </c>
      <c r="J679" s="8" t="n">
        <v>2339</v>
      </c>
      <c r="K679" s="9" t="n">
        <f aca="false">J679/I679</f>
        <v>0.19179991799918</v>
      </c>
      <c r="L679" s="10" t="n">
        <v>0.299</v>
      </c>
      <c r="M679" s="6" t="str">
        <f aca="false">IF(K679&gt;L679,"sim","não")</f>
        <v>não</v>
      </c>
      <c r="N679" s="11" t="n">
        <v>0.94</v>
      </c>
      <c r="O679" s="8" t="n">
        <v>6787</v>
      </c>
      <c r="P679" s="8" t="n">
        <v>2179</v>
      </c>
      <c r="Q679" s="9" t="n">
        <f aca="false">O679/(O679+P679)</f>
        <v>0.756970778496543</v>
      </c>
      <c r="R679" s="10" t="n">
        <v>0.775</v>
      </c>
      <c r="S679" s="12" t="n">
        <f aca="false">2*Q679-1</f>
        <v>0.513941556993085</v>
      </c>
      <c r="T679" s="10" t="n">
        <v>0.093</v>
      </c>
      <c r="U679" s="6" t="s">
        <v>58</v>
      </c>
      <c r="V679" s="6" t="s">
        <v>59</v>
      </c>
      <c r="W679" s="6" t="s">
        <v>54</v>
      </c>
      <c r="X679" s="6" t="s">
        <v>1570</v>
      </c>
      <c r="Y679" s="8" t="n">
        <v>13807</v>
      </c>
    </row>
    <row r="680" customFormat="false" ht="15" hidden="false" customHeight="false" outlineLevel="0" collapsed="false">
      <c r="A680" s="5" t="n">
        <f aca="false">RANK(G680,$G$2:$G$1311)</f>
        <v>679</v>
      </c>
      <c r="B680" s="6" t="str">
        <f aca="false">IF(G680&gt;=Parâmetros!$B$4,"A",IF(G680&gt;=Parâmetros!$B$5,"B","C"))</f>
        <v>B</v>
      </c>
      <c r="C680" s="6" t="s">
        <v>1571</v>
      </c>
      <c r="D680" s="6" t="s">
        <v>445</v>
      </c>
      <c r="E680" s="6" t="s">
        <v>50</v>
      </c>
      <c r="F680" s="6" t="s">
        <v>737</v>
      </c>
      <c r="G680" s="7" t="n">
        <f aca="false">J680*S680</f>
        <v>1201.21975452952</v>
      </c>
      <c r="H680" s="7" t="n">
        <f aca="false">I680*Parâmetros!$B$6/100*S680</f>
        <v>67.5649327878434</v>
      </c>
      <c r="I680" s="8" t="n">
        <v>11480</v>
      </c>
      <c r="J680" s="8" t="n">
        <v>2041</v>
      </c>
      <c r="K680" s="9" t="n">
        <f aca="false">J680/I680</f>
        <v>0.177787456445993</v>
      </c>
      <c r="L680" s="10" t="n">
        <v>0.188</v>
      </c>
      <c r="M680" s="6" t="str">
        <f aca="false">IF(K680&gt;L680,"sim","não")</f>
        <v>não</v>
      </c>
      <c r="N680" s="11" t="n">
        <v>-1.14</v>
      </c>
      <c r="O680" s="8" t="n">
        <v>6795</v>
      </c>
      <c r="P680" s="8" t="n">
        <v>1760</v>
      </c>
      <c r="Q680" s="9" t="n">
        <f aca="false">O680/(O680+P680)</f>
        <v>0.79427235534775</v>
      </c>
      <c r="R680" s="10" t="n">
        <v>0.796</v>
      </c>
      <c r="S680" s="12" t="n">
        <f aca="false">2*Q680-1</f>
        <v>0.5885447106955</v>
      </c>
      <c r="T680" s="10" t="n">
        <v>0.13</v>
      </c>
      <c r="U680" s="6" t="s">
        <v>83</v>
      </c>
      <c r="V680" s="6" t="s">
        <v>53</v>
      </c>
      <c r="W680" s="6" t="s">
        <v>54</v>
      </c>
      <c r="X680" s="6" t="s">
        <v>1572</v>
      </c>
      <c r="Y680" s="8" t="n">
        <v>12904</v>
      </c>
    </row>
    <row r="681" customFormat="false" ht="15" hidden="false" customHeight="false" outlineLevel="0" collapsed="false">
      <c r="A681" s="5" t="n">
        <f aca="false">RANK(G681,$G$2:$G$1311)</f>
        <v>680</v>
      </c>
      <c r="B681" s="6" t="str">
        <f aca="false">IF(G681&gt;=Parâmetros!$B$4,"A",IF(G681&gt;=Parâmetros!$B$5,"B","C"))</f>
        <v>B</v>
      </c>
      <c r="C681" s="6" t="s">
        <v>1573</v>
      </c>
      <c r="D681" s="6" t="s">
        <v>75</v>
      </c>
      <c r="E681" s="6" t="s">
        <v>50</v>
      </c>
      <c r="F681" s="6" t="s">
        <v>258</v>
      </c>
      <c r="G681" s="7" t="n">
        <f aca="false">J681*S681</f>
        <v>1200.65138134975</v>
      </c>
      <c r="H681" s="7" t="n">
        <f aca="false">I681*Parâmetros!$B$6/100*S681</f>
        <v>73.4343352507494</v>
      </c>
      <c r="I681" s="8" t="n">
        <v>16000</v>
      </c>
      <c r="J681" s="8" t="n">
        <v>2616</v>
      </c>
      <c r="K681" s="9" t="n">
        <f aca="false">J681/I681</f>
        <v>0.1635</v>
      </c>
      <c r="L681" s="10" t="n">
        <v>0.179</v>
      </c>
      <c r="M681" s="6" t="str">
        <f aca="false">IF(K681&gt;L681,"sim","não")</f>
        <v>não</v>
      </c>
      <c r="N681" s="11" t="n">
        <v>-0.16</v>
      </c>
      <c r="O681" s="8" t="n">
        <v>9004</v>
      </c>
      <c r="P681" s="8" t="n">
        <v>3339</v>
      </c>
      <c r="Q681" s="9" t="n">
        <f aca="false">O681/(O681+P681)</f>
        <v>0.729482297658592</v>
      </c>
      <c r="R681" s="10" t="n">
        <v>0.789</v>
      </c>
      <c r="S681" s="12" t="n">
        <f aca="false">2*Q681-1</f>
        <v>0.458964595317184</v>
      </c>
      <c r="T681" s="10" t="n">
        <v>0.135</v>
      </c>
      <c r="U681" s="6" t="s">
        <v>63</v>
      </c>
      <c r="V681" s="6" t="s">
        <v>59</v>
      </c>
      <c r="W681" s="6" t="s">
        <v>54</v>
      </c>
      <c r="X681" s="6" t="s">
        <v>1574</v>
      </c>
      <c r="Y681" s="8" t="n">
        <v>17855</v>
      </c>
    </row>
    <row r="682" customFormat="false" ht="15" hidden="false" customHeight="false" outlineLevel="0" collapsed="false">
      <c r="A682" s="5" t="n">
        <f aca="false">RANK(G682,$G$2:$G$1311)</f>
        <v>681</v>
      </c>
      <c r="B682" s="6" t="str">
        <f aca="false">IF(G682&gt;=Parâmetros!$B$4,"A",IF(G682&gt;=Parâmetros!$B$5,"B","C"))</f>
        <v>B</v>
      </c>
      <c r="C682" s="6" t="s">
        <v>1575</v>
      </c>
      <c r="D682" s="6" t="s">
        <v>66</v>
      </c>
      <c r="E682" s="6" t="s">
        <v>50</v>
      </c>
      <c r="F682" s="6" t="s">
        <v>1310</v>
      </c>
      <c r="G682" s="7" t="n">
        <f aca="false">J682*S682</f>
        <v>1200.51300546448</v>
      </c>
      <c r="H682" s="7" t="n">
        <f aca="false">I682*Parâmetros!$B$6/100*S682</f>
        <v>72.6442098360656</v>
      </c>
      <c r="I682" s="8" t="n">
        <v>18474</v>
      </c>
      <c r="J682" s="8" t="n">
        <v>3053</v>
      </c>
      <c r="K682" s="9" t="n">
        <f aca="false">J682/I682</f>
        <v>0.165259283317094</v>
      </c>
      <c r="L682" s="10" t="n">
        <v>0.204</v>
      </c>
      <c r="M682" s="6" t="str">
        <f aca="false">IF(K682&gt;L682,"sim","não")</f>
        <v>não</v>
      </c>
      <c r="N682" s="11" t="n">
        <v>-1.38</v>
      </c>
      <c r="O682" s="8" t="n">
        <v>9561</v>
      </c>
      <c r="P682" s="8" t="n">
        <v>4164</v>
      </c>
      <c r="Q682" s="9" t="n">
        <f aca="false">O682/(O682+P682)</f>
        <v>0.696612021857924</v>
      </c>
      <c r="R682" s="10" t="n">
        <v>0.68</v>
      </c>
      <c r="S682" s="12" t="n">
        <f aca="false">2*Q682-1</f>
        <v>0.393224043715847</v>
      </c>
      <c r="T682" s="10" t="n">
        <v>0.094</v>
      </c>
      <c r="U682" s="6" t="s">
        <v>68</v>
      </c>
      <c r="V682" s="6" t="s">
        <v>53</v>
      </c>
      <c r="W682" s="6" t="s">
        <v>54</v>
      </c>
      <c r="X682" s="6" t="s">
        <v>1576</v>
      </c>
      <c r="Y682" s="8" t="n">
        <v>19003</v>
      </c>
    </row>
    <row r="683" customFormat="false" ht="15" hidden="false" customHeight="false" outlineLevel="0" collapsed="false">
      <c r="A683" s="5" t="n">
        <f aca="false">RANK(G683,$G$2:$G$1311)</f>
        <v>682</v>
      </c>
      <c r="B683" s="6" t="str">
        <f aca="false">IF(G683&gt;=Parâmetros!$B$4,"A",IF(G683&gt;=Parâmetros!$B$5,"B","C"))</f>
        <v>B</v>
      </c>
      <c r="C683" s="6" t="s">
        <v>1577</v>
      </c>
      <c r="D683" s="6" t="s">
        <v>49</v>
      </c>
      <c r="E683" s="6" t="s">
        <v>50</v>
      </c>
      <c r="F683" s="6" t="s">
        <v>468</v>
      </c>
      <c r="G683" s="7" t="n">
        <f aca="false">J683*S683</f>
        <v>1200.25065773738</v>
      </c>
      <c r="H683" s="7" t="n">
        <f aca="false">I683*Parâmetros!$B$6/100*S683</f>
        <v>74.2169624491748</v>
      </c>
      <c r="I683" s="8" t="n">
        <v>10988</v>
      </c>
      <c r="J683" s="8" t="n">
        <v>1777</v>
      </c>
      <c r="K683" s="9" t="n">
        <f aca="false">J683/I683</f>
        <v>0.161721878412814</v>
      </c>
      <c r="L683" s="10" t="n">
        <v>0.231</v>
      </c>
      <c r="M683" s="6" t="str">
        <f aca="false">IF(K683&gt;L683,"sim","não")</f>
        <v>não</v>
      </c>
      <c r="N683" s="11" t="n">
        <v>-0.07</v>
      </c>
      <c r="O683" s="8" t="n">
        <v>7005</v>
      </c>
      <c r="P683" s="8" t="n">
        <v>1357</v>
      </c>
      <c r="Q683" s="9" t="n">
        <f aca="false">O683/(O683+P683)</f>
        <v>0.837718249222674</v>
      </c>
      <c r="R683" s="10" t="n">
        <v>0.887</v>
      </c>
      <c r="S683" s="12" t="n">
        <f aca="false">2*Q683-1</f>
        <v>0.675436498445348</v>
      </c>
      <c r="T683" s="10" t="n">
        <v>0.076</v>
      </c>
      <c r="U683" s="6" t="s">
        <v>96</v>
      </c>
      <c r="V683" s="6" t="s">
        <v>72</v>
      </c>
      <c r="W683" s="6" t="s">
        <v>54</v>
      </c>
      <c r="X683" s="6" t="s">
        <v>1578</v>
      </c>
      <c r="Y683" s="8" t="n">
        <v>13152</v>
      </c>
    </row>
    <row r="684" customFormat="false" ht="15" hidden="false" customHeight="false" outlineLevel="0" collapsed="false">
      <c r="A684" s="5" t="n">
        <f aca="false">RANK(G684,$G$2:$G$1311)</f>
        <v>683</v>
      </c>
      <c r="B684" s="6" t="str">
        <f aca="false">IF(G684&gt;=Parâmetros!$B$4,"A",IF(G684&gt;=Parâmetros!$B$5,"B","C"))</f>
        <v>B</v>
      </c>
      <c r="C684" s="6" t="s">
        <v>1579</v>
      </c>
      <c r="D684" s="6" t="s">
        <v>141</v>
      </c>
      <c r="E684" s="6" t="s">
        <v>142</v>
      </c>
      <c r="F684" s="6" t="s">
        <v>1579</v>
      </c>
      <c r="G684" s="7" t="n">
        <f aca="false">J684*S684</f>
        <v>1199.60581886438</v>
      </c>
      <c r="H684" s="7" t="n">
        <f aca="false">I684*Parâmetros!$B$6/100*S684</f>
        <v>58.1636039418114</v>
      </c>
      <c r="I684" s="8" t="n">
        <v>23564</v>
      </c>
      <c r="J684" s="8" t="n">
        <v>4860</v>
      </c>
      <c r="K684" s="9" t="n">
        <f aca="false">J684/I684</f>
        <v>0.206246817178747</v>
      </c>
      <c r="L684" s="10" t="n">
        <v>0.218</v>
      </c>
      <c r="M684" s="6" t="str">
        <f aca="false">IF(K684&gt;L684,"sim","não")</f>
        <v>não</v>
      </c>
      <c r="N684" s="11" t="n">
        <v>-0.98</v>
      </c>
      <c r="O684" s="8" t="n">
        <v>10628</v>
      </c>
      <c r="P684" s="8" t="n">
        <v>6420</v>
      </c>
      <c r="Q684" s="9" t="n">
        <f aca="false">O684/(O684+P684)</f>
        <v>0.623416236508681</v>
      </c>
      <c r="R684" s="10" t="n">
        <v>0.667</v>
      </c>
      <c r="S684" s="12" t="n">
        <f aca="false">2*Q684-1</f>
        <v>0.246832473017363</v>
      </c>
      <c r="T684" s="10" t="n">
        <v>0.127</v>
      </c>
      <c r="U684" s="6" t="s">
        <v>144</v>
      </c>
      <c r="V684" s="6" t="s">
        <v>72</v>
      </c>
      <c r="W684" s="6" t="s">
        <v>54</v>
      </c>
      <c r="X684" s="6" t="s">
        <v>1580</v>
      </c>
      <c r="Y684" s="8" t="n">
        <v>30443</v>
      </c>
    </row>
    <row r="685" customFormat="false" ht="15" hidden="false" customHeight="false" outlineLevel="0" collapsed="false">
      <c r="A685" s="5" t="n">
        <f aca="false">RANK(G685,$G$2:$G$1311)</f>
        <v>684</v>
      </c>
      <c r="B685" s="6" t="str">
        <f aca="false">IF(G685&gt;=Parâmetros!$B$4,"A",IF(G685&gt;=Parâmetros!$B$5,"B","C"))</f>
        <v>B</v>
      </c>
      <c r="C685" s="6" t="s">
        <v>1581</v>
      </c>
      <c r="D685" s="6" t="s">
        <v>66</v>
      </c>
      <c r="E685" s="6" t="s">
        <v>50</v>
      </c>
      <c r="F685" s="6" t="s">
        <v>268</v>
      </c>
      <c r="G685" s="7" t="n">
        <f aca="false">J685*S685</f>
        <v>1197.93344495605</v>
      </c>
      <c r="H685" s="7" t="n">
        <f aca="false">I685*Parâmetros!$B$6/100*S685</f>
        <v>73.2194286312265</v>
      </c>
      <c r="I685" s="8" t="n">
        <v>12481</v>
      </c>
      <c r="J685" s="8" t="n">
        <v>2042</v>
      </c>
      <c r="K685" s="9" t="n">
        <f aca="false">J685/I685</f>
        <v>0.163608685201506</v>
      </c>
      <c r="L685" s="10" t="n">
        <v>0.23</v>
      </c>
      <c r="M685" s="6" t="str">
        <f aca="false">IF(K685&gt;L685,"sim","não")</f>
        <v>não</v>
      </c>
      <c r="N685" s="11" t="n">
        <v>0.61</v>
      </c>
      <c r="O685" s="8" t="n">
        <v>7581</v>
      </c>
      <c r="P685" s="8" t="n">
        <v>1975</v>
      </c>
      <c r="Q685" s="9" t="n">
        <f aca="false">O685/(O685+P685)</f>
        <v>0.793323566345751</v>
      </c>
      <c r="R685" s="10" t="n">
        <v>0.81</v>
      </c>
      <c r="S685" s="12" t="n">
        <f aca="false">2*Q685-1</f>
        <v>0.586647132691503</v>
      </c>
      <c r="T685" s="10" t="n">
        <v>0.081</v>
      </c>
      <c r="U685" s="6" t="s">
        <v>71</v>
      </c>
      <c r="V685" s="6" t="s">
        <v>72</v>
      </c>
      <c r="W685" s="6" t="s">
        <v>54</v>
      </c>
      <c r="X685" s="6" t="s">
        <v>1582</v>
      </c>
      <c r="Y685" s="8" t="n">
        <v>13613</v>
      </c>
    </row>
    <row r="686" customFormat="false" ht="15" hidden="false" customHeight="false" outlineLevel="0" collapsed="false">
      <c r="A686" s="5" t="n">
        <f aca="false">RANK(G686,$G$2:$G$1311)</f>
        <v>685</v>
      </c>
      <c r="B686" s="6" t="str">
        <f aca="false">IF(G686&gt;=Parâmetros!$B$4,"A",IF(G686&gt;=Parâmetros!$B$5,"B","C"))</f>
        <v>B</v>
      </c>
      <c r="C686" s="6" t="s">
        <v>1583</v>
      </c>
      <c r="D686" s="6" t="s">
        <v>49</v>
      </c>
      <c r="E686" s="6" t="s">
        <v>50</v>
      </c>
      <c r="F686" s="6" t="s">
        <v>429</v>
      </c>
      <c r="G686" s="7" t="n">
        <f aca="false">J686*S686</f>
        <v>1197.44753747323</v>
      </c>
      <c r="H686" s="7" t="n">
        <f aca="false">I686*Parâmetros!$B$6/100*S686</f>
        <v>52.0917483310241</v>
      </c>
      <c r="I686" s="8" t="n">
        <v>11241</v>
      </c>
      <c r="J686" s="8" t="n">
        <v>2584</v>
      </c>
      <c r="K686" s="9" t="n">
        <f aca="false">J686/I686</f>
        <v>0.229872787118584</v>
      </c>
      <c r="L686" s="10" t="n">
        <v>0.269</v>
      </c>
      <c r="M686" s="6" t="str">
        <f aca="false">IF(K686&gt;L686,"sim","não")</f>
        <v>não</v>
      </c>
      <c r="N686" s="11" t="n">
        <v>-0.76</v>
      </c>
      <c r="O686" s="8" t="n">
        <v>5809</v>
      </c>
      <c r="P686" s="8" t="n">
        <v>2130</v>
      </c>
      <c r="Q686" s="9" t="n">
        <f aca="false">O686/(O686+P686)</f>
        <v>0.731704244867112</v>
      </c>
      <c r="R686" s="10" t="n">
        <v>0.813</v>
      </c>
      <c r="S686" s="12" t="n">
        <f aca="false">2*Q686-1</f>
        <v>0.463408489734223</v>
      </c>
      <c r="T686" s="10" t="n">
        <v>0.118</v>
      </c>
      <c r="U686" s="6" t="s">
        <v>71</v>
      </c>
      <c r="V686" s="6" t="s">
        <v>72</v>
      </c>
      <c r="W686" s="6" t="s">
        <v>54</v>
      </c>
      <c r="X686" s="6" t="s">
        <v>1584</v>
      </c>
      <c r="Y686" s="8" t="n">
        <v>11979</v>
      </c>
    </row>
    <row r="687" customFormat="false" ht="15" hidden="false" customHeight="false" outlineLevel="0" collapsed="false">
      <c r="A687" s="5" t="n">
        <f aca="false">RANK(G687,$G$2:$G$1311)</f>
        <v>686</v>
      </c>
      <c r="B687" s="6" t="str">
        <f aca="false">IF(G687&gt;=Parâmetros!$B$4,"A",IF(G687&gt;=Parâmetros!$B$5,"B","C"))</f>
        <v>B</v>
      </c>
      <c r="C687" s="6" t="s">
        <v>1585</v>
      </c>
      <c r="D687" s="6" t="s">
        <v>49</v>
      </c>
      <c r="E687" s="6" t="s">
        <v>50</v>
      </c>
      <c r="F687" s="6" t="s">
        <v>765</v>
      </c>
      <c r="G687" s="7" t="n">
        <f aca="false">J687*S687</f>
        <v>1194.52154762933</v>
      </c>
      <c r="H687" s="7" t="n">
        <f aca="false">I687*Parâmetros!$B$6/100*S687</f>
        <v>71.9839692546852</v>
      </c>
      <c r="I687" s="8" t="n">
        <v>14734</v>
      </c>
      <c r="J687" s="8" t="n">
        <v>2445</v>
      </c>
      <c r="K687" s="9" t="n">
        <f aca="false">J687/I687</f>
        <v>0.165942717524094</v>
      </c>
      <c r="L687" s="10" t="n">
        <v>0.18</v>
      </c>
      <c r="M687" s="6" t="str">
        <f aca="false">IF(K687&gt;L687,"sim","não")</f>
        <v>não</v>
      </c>
      <c r="N687" s="11" t="n">
        <v>-0.11</v>
      </c>
      <c r="O687" s="8" t="n">
        <v>8618</v>
      </c>
      <c r="P687" s="8" t="n">
        <v>2961</v>
      </c>
      <c r="Q687" s="9" t="n">
        <f aca="false">O687/(O687+P687)</f>
        <v>0.744278435098022</v>
      </c>
      <c r="R687" s="10" t="n">
        <v>0.776</v>
      </c>
      <c r="S687" s="12" t="n">
        <f aca="false">2*Q687-1</f>
        <v>0.488556870196045</v>
      </c>
      <c r="T687" s="10" t="n">
        <v>0.096</v>
      </c>
      <c r="U687" s="6" t="s">
        <v>77</v>
      </c>
      <c r="V687" s="6" t="s">
        <v>59</v>
      </c>
      <c r="W687" s="6" t="s">
        <v>54</v>
      </c>
      <c r="X687" s="6" t="s">
        <v>1586</v>
      </c>
      <c r="Y687" s="8" t="n">
        <v>17639</v>
      </c>
    </row>
    <row r="688" customFormat="false" ht="15" hidden="false" customHeight="false" outlineLevel="0" collapsed="false">
      <c r="A688" s="5" t="n">
        <f aca="false">RANK(G688,$G$2:$G$1311)</f>
        <v>687</v>
      </c>
      <c r="B688" s="6" t="str">
        <f aca="false">IF(G688&gt;=Parâmetros!$B$4,"A",IF(G688&gt;=Parâmetros!$B$5,"B","C"))</f>
        <v>B</v>
      </c>
      <c r="C688" s="6" t="s">
        <v>1587</v>
      </c>
      <c r="D688" s="6" t="s">
        <v>75</v>
      </c>
      <c r="E688" s="6" t="s">
        <v>50</v>
      </c>
      <c r="F688" s="6" t="s">
        <v>154</v>
      </c>
      <c r="G688" s="7" t="n">
        <f aca="false">J688*S688</f>
        <v>1193.12288911495</v>
      </c>
      <c r="H688" s="7" t="n">
        <f aca="false">I688*Parâmetros!$B$6/100*S688</f>
        <v>71.2753001017294</v>
      </c>
      <c r="I688" s="8" t="n">
        <v>12790</v>
      </c>
      <c r="J688" s="8" t="n">
        <v>2141</v>
      </c>
      <c r="K688" s="9" t="n">
        <f aca="false">J688/I688</f>
        <v>0.167396403440188</v>
      </c>
      <c r="L688" s="10" t="n">
        <v>0.172</v>
      </c>
      <c r="M688" s="6" t="str">
        <f aca="false">IF(K688&gt;L688,"sim","não")</f>
        <v>não</v>
      </c>
      <c r="N688" s="11" t="n">
        <v>-1.1</v>
      </c>
      <c r="O688" s="8" t="n">
        <v>7654</v>
      </c>
      <c r="P688" s="8" t="n">
        <v>2176</v>
      </c>
      <c r="Q688" s="9" t="n">
        <f aca="false">O688/(O688+P688)</f>
        <v>0.778636826042726</v>
      </c>
      <c r="R688" s="10" t="n">
        <v>0.83</v>
      </c>
      <c r="S688" s="12" t="n">
        <f aca="false">2*Q688-1</f>
        <v>0.557273652085453</v>
      </c>
      <c r="T688" s="10" t="n">
        <v>0.092</v>
      </c>
      <c r="U688" s="6" t="s">
        <v>77</v>
      </c>
      <c r="V688" s="6" t="s">
        <v>59</v>
      </c>
      <c r="W688" s="6" t="s">
        <v>54</v>
      </c>
      <c r="X688" s="6" t="s">
        <v>1588</v>
      </c>
      <c r="Y688" s="8" t="n">
        <v>15399</v>
      </c>
    </row>
    <row r="689" customFormat="false" ht="15" hidden="false" customHeight="false" outlineLevel="0" collapsed="false">
      <c r="A689" s="5" t="n">
        <f aca="false">RANK(G689,$G$2:$G$1311)</f>
        <v>688</v>
      </c>
      <c r="B689" s="6" t="str">
        <f aca="false">IF(G689&gt;=Parâmetros!$B$4,"A",IF(G689&gt;=Parâmetros!$B$5,"B","C"))</f>
        <v>B</v>
      </c>
      <c r="C689" s="6" t="s">
        <v>1589</v>
      </c>
      <c r="D689" s="6" t="s">
        <v>75</v>
      </c>
      <c r="E689" s="6" t="s">
        <v>50</v>
      </c>
      <c r="F689" s="6" t="s">
        <v>76</v>
      </c>
      <c r="G689" s="7" t="n">
        <f aca="false">J689*S689</f>
        <v>1192.02009955856</v>
      </c>
      <c r="H689" s="7" t="n">
        <f aca="false">I689*Parâmetros!$B$6/100*S689</f>
        <v>78.0755856109702</v>
      </c>
      <c r="I689" s="8" t="n">
        <v>13532</v>
      </c>
      <c r="J689" s="8" t="n">
        <v>2066</v>
      </c>
      <c r="K689" s="9" t="n">
        <f aca="false">J689/I689</f>
        <v>0.152675140407922</v>
      </c>
      <c r="L689" s="10" t="n">
        <v>0.147</v>
      </c>
      <c r="M689" s="6" t="str">
        <f aca="false">IF(K689&gt;L689,"sim","não")</f>
        <v>sim</v>
      </c>
      <c r="N689" s="11" t="n">
        <v>4.07</v>
      </c>
      <c r="O689" s="8" t="n">
        <v>8395</v>
      </c>
      <c r="P689" s="8" t="n">
        <v>2252</v>
      </c>
      <c r="Q689" s="9" t="n">
        <f aca="false">O689/(O689+P689)</f>
        <v>0.78848501925425</v>
      </c>
      <c r="R689" s="10" t="n">
        <v>0.807</v>
      </c>
      <c r="S689" s="12" t="n">
        <f aca="false">2*Q689-1</f>
        <v>0.5769700385085</v>
      </c>
      <c r="T689" s="10" t="n">
        <v>0.11</v>
      </c>
      <c r="U689" s="6" t="s">
        <v>71</v>
      </c>
      <c r="V689" s="6" t="s">
        <v>72</v>
      </c>
      <c r="W689" s="6" t="s">
        <v>54</v>
      </c>
      <c r="X689" s="6" t="s">
        <v>1590</v>
      </c>
      <c r="Y689" s="8" t="n">
        <v>11956</v>
      </c>
    </row>
    <row r="690" customFormat="false" ht="15" hidden="false" customHeight="false" outlineLevel="0" collapsed="false">
      <c r="A690" s="5" t="n">
        <f aca="false">RANK(G690,$G$2:$G$1311)</f>
        <v>689</v>
      </c>
      <c r="B690" s="6" t="str">
        <f aca="false">IF(G690&gt;=Parâmetros!$B$4,"A",IF(G690&gt;=Parâmetros!$B$5,"B","C"))</f>
        <v>B</v>
      </c>
      <c r="C690" s="6" t="s">
        <v>1591</v>
      </c>
      <c r="D690" s="6" t="s">
        <v>141</v>
      </c>
      <c r="E690" s="6" t="s">
        <v>142</v>
      </c>
      <c r="F690" s="6" t="s">
        <v>1085</v>
      </c>
      <c r="G690" s="7" t="n">
        <f aca="false">J690*S690</f>
        <v>1190.55131629149</v>
      </c>
      <c r="H690" s="7" t="n">
        <f aca="false">I690*Parâmetros!$B$6/100*S690</f>
        <v>29.6981114078596</v>
      </c>
      <c r="I690" s="8" t="n">
        <v>10175</v>
      </c>
      <c r="J690" s="8" t="n">
        <v>4079</v>
      </c>
      <c r="K690" s="9" t="n">
        <f aca="false">J690/I690</f>
        <v>0.400884520884521</v>
      </c>
      <c r="L690" s="10" t="n">
        <v>0.406</v>
      </c>
      <c r="M690" s="6" t="str">
        <f aca="false">IF(K690&gt;L690,"sim","não")</f>
        <v>não</v>
      </c>
      <c r="N690" s="11" t="n">
        <v>-1.54</v>
      </c>
      <c r="O690" s="8" t="n">
        <v>3386</v>
      </c>
      <c r="P690" s="8" t="n">
        <v>1856</v>
      </c>
      <c r="Q690" s="9" t="n">
        <f aca="false">O690/(O690+P690)</f>
        <v>0.645936665394888</v>
      </c>
      <c r="R690" s="10" t="n">
        <v>0.703</v>
      </c>
      <c r="S690" s="12" t="n">
        <f aca="false">2*Q690-1</f>
        <v>0.291873330789775</v>
      </c>
      <c r="T690" s="10" t="n">
        <v>0.17</v>
      </c>
      <c r="U690" s="6" t="s">
        <v>71</v>
      </c>
      <c r="V690" s="6" t="s">
        <v>72</v>
      </c>
      <c r="W690" s="6" t="s">
        <v>54</v>
      </c>
      <c r="X690" s="6" t="s">
        <v>1592</v>
      </c>
      <c r="Y690" s="8" t="n">
        <v>12641</v>
      </c>
    </row>
    <row r="691" customFormat="false" ht="15" hidden="false" customHeight="false" outlineLevel="0" collapsed="false">
      <c r="A691" s="5" t="n">
        <f aca="false">RANK(G691,$G$2:$G$1311)</f>
        <v>690</v>
      </c>
      <c r="B691" s="6" t="str">
        <f aca="false">IF(G691&gt;=Parâmetros!$B$4,"A",IF(G691&gt;=Parâmetros!$B$5,"B","C"))</f>
        <v>B</v>
      </c>
      <c r="C691" s="6" t="s">
        <v>1593</v>
      </c>
      <c r="D691" s="6" t="s">
        <v>86</v>
      </c>
      <c r="E691" s="6" t="s">
        <v>50</v>
      </c>
      <c r="F691" s="6" t="s">
        <v>235</v>
      </c>
      <c r="G691" s="7" t="n">
        <f aca="false">J691*S691</f>
        <v>1189.96476778769</v>
      </c>
      <c r="H691" s="7" t="n">
        <f aca="false">I691*Parâmetros!$B$6/100*S691</f>
        <v>55.735021734157</v>
      </c>
      <c r="I691" s="8" t="n">
        <v>11878</v>
      </c>
      <c r="J691" s="8" t="n">
        <v>2536</v>
      </c>
      <c r="K691" s="9" t="n">
        <f aca="false">J691/I691</f>
        <v>0.2135039568951</v>
      </c>
      <c r="L691" s="10" t="n">
        <v>0.259</v>
      </c>
      <c r="M691" s="6" t="str">
        <f aca="false">IF(K691&gt;L691,"sim","não")</f>
        <v>não</v>
      </c>
      <c r="N691" s="11" t="n">
        <v>1.91</v>
      </c>
      <c r="O691" s="8" t="n">
        <v>6422</v>
      </c>
      <c r="P691" s="8" t="n">
        <v>2320</v>
      </c>
      <c r="Q691" s="9" t="n">
        <f aca="false">O691/(O691+P691)</f>
        <v>0.734614504690002</v>
      </c>
      <c r="R691" s="10" t="n">
        <v>0.772</v>
      </c>
      <c r="S691" s="12" t="n">
        <f aca="false">2*Q691-1</f>
        <v>0.469229009380005</v>
      </c>
      <c r="T691" s="10" t="n">
        <v>0.072</v>
      </c>
      <c r="U691" s="6" t="s">
        <v>301</v>
      </c>
      <c r="V691" s="6" t="s">
        <v>53</v>
      </c>
      <c r="W691" s="6" t="s">
        <v>54</v>
      </c>
      <c r="X691" s="6" t="s">
        <v>1594</v>
      </c>
      <c r="Y691" s="8" t="n">
        <v>14915</v>
      </c>
    </row>
    <row r="692" customFormat="false" ht="15" hidden="false" customHeight="false" outlineLevel="0" collapsed="false">
      <c r="A692" s="5" t="n">
        <f aca="false">RANK(G692,$G$2:$G$1311)</f>
        <v>691</v>
      </c>
      <c r="B692" s="6" t="str">
        <f aca="false">IF(G692&gt;=Parâmetros!$B$4,"A",IF(G692&gt;=Parâmetros!$B$5,"B","C"))</f>
        <v>B</v>
      </c>
      <c r="C692" s="6" t="s">
        <v>1595</v>
      </c>
      <c r="D692" s="6" t="s">
        <v>49</v>
      </c>
      <c r="E692" s="6" t="s">
        <v>50</v>
      </c>
      <c r="F692" s="6" t="s">
        <v>699</v>
      </c>
      <c r="G692" s="7" t="n">
        <f aca="false">J692*S692</f>
        <v>1188.50566572238</v>
      </c>
      <c r="H692" s="7" t="n">
        <f aca="false">I692*Parâmetros!$B$6/100*S692</f>
        <v>50.3298866855524</v>
      </c>
      <c r="I692" s="8" t="n">
        <v>18222</v>
      </c>
      <c r="J692" s="8" t="n">
        <v>4303</v>
      </c>
      <c r="K692" s="9" t="n">
        <f aca="false">J692/I692</f>
        <v>0.23614312369663</v>
      </c>
      <c r="L692" s="10" t="n">
        <v>0.261</v>
      </c>
      <c r="M692" s="6" t="str">
        <f aca="false">IF(K692&gt;L692,"sim","não")</f>
        <v>não</v>
      </c>
      <c r="N692" s="11" t="n">
        <v>0.66</v>
      </c>
      <c r="O692" s="8" t="n">
        <v>8109</v>
      </c>
      <c r="P692" s="8" t="n">
        <v>4599</v>
      </c>
      <c r="Q692" s="9" t="n">
        <f aca="false">O692/(O692+P692)</f>
        <v>0.638101983002833</v>
      </c>
      <c r="R692" s="10" t="n">
        <v>0.618</v>
      </c>
      <c r="S692" s="12" t="n">
        <f aca="false">2*Q692-1</f>
        <v>0.276203966005666</v>
      </c>
      <c r="T692" s="10" t="n">
        <v>0.09</v>
      </c>
      <c r="U692" s="6" t="s">
        <v>83</v>
      </c>
      <c r="V692" s="6" t="s">
        <v>53</v>
      </c>
      <c r="W692" s="6" t="s">
        <v>54</v>
      </c>
      <c r="X692" s="6" t="s">
        <v>1596</v>
      </c>
      <c r="Y692" s="8" t="n">
        <v>21420</v>
      </c>
    </row>
    <row r="693" customFormat="false" ht="15" hidden="false" customHeight="false" outlineLevel="0" collapsed="false">
      <c r="A693" s="5" t="n">
        <f aca="false">RANK(G693,$G$2:$G$1311)</f>
        <v>692</v>
      </c>
      <c r="B693" s="6" t="str">
        <f aca="false">IF(G693&gt;=Parâmetros!$B$4,"A",IF(G693&gt;=Parâmetros!$B$5,"B","C"))</f>
        <v>B</v>
      </c>
      <c r="C693" s="6" t="s">
        <v>1597</v>
      </c>
      <c r="D693" s="6" t="s">
        <v>223</v>
      </c>
      <c r="E693" s="6" t="s">
        <v>209</v>
      </c>
      <c r="F693" s="6" t="s">
        <v>1535</v>
      </c>
      <c r="G693" s="7" t="n">
        <f aca="false">J693*S693</f>
        <v>1187.37211680491</v>
      </c>
      <c r="H693" s="7" t="n">
        <f aca="false">I693*Parâmetros!$B$6/100*S693</f>
        <v>88.0194477900239</v>
      </c>
      <c r="I693" s="8" t="n">
        <v>21846</v>
      </c>
      <c r="J693" s="8" t="n">
        <v>2947</v>
      </c>
      <c r="K693" s="9" t="n">
        <f aca="false">J693/I693</f>
        <v>0.134898837315756</v>
      </c>
      <c r="L693" s="10" t="n">
        <v>0.172</v>
      </c>
      <c r="M693" s="6" t="str">
        <f aca="false">IF(K693&gt;L693,"sim","não")</f>
        <v>não</v>
      </c>
      <c r="N693" s="11" t="n">
        <v>2.41</v>
      </c>
      <c r="O693" s="8" t="n">
        <v>12347</v>
      </c>
      <c r="P693" s="8" t="n">
        <v>5255</v>
      </c>
      <c r="Q693" s="9" t="n">
        <f aca="false">O693/(O693+P693)</f>
        <v>0.70145438018407</v>
      </c>
      <c r="R693" s="10" t="n">
        <v>0.703</v>
      </c>
      <c r="S693" s="12" t="n">
        <f aca="false">2*Q693-1</f>
        <v>0.40290876036814</v>
      </c>
      <c r="T693" s="10" t="n">
        <v>0.076</v>
      </c>
      <c r="U693" s="6" t="s">
        <v>96</v>
      </c>
      <c r="V693" s="6" t="s">
        <v>72</v>
      </c>
      <c r="W693" s="6" t="s">
        <v>54</v>
      </c>
      <c r="X693" s="6" t="s">
        <v>1598</v>
      </c>
      <c r="Y693" s="8" t="n">
        <v>24383</v>
      </c>
    </row>
    <row r="694" customFormat="false" ht="15" hidden="false" customHeight="false" outlineLevel="0" collapsed="false">
      <c r="A694" s="5" t="n">
        <f aca="false">RANK(G694,$G$2:$G$1311)</f>
        <v>693</v>
      </c>
      <c r="B694" s="6" t="str">
        <f aca="false">IF(G694&gt;=Parâmetros!$B$4,"A",IF(G694&gt;=Parâmetros!$B$5,"B","C"))</f>
        <v>B</v>
      </c>
      <c r="C694" s="6" t="s">
        <v>1599</v>
      </c>
      <c r="D694" s="6" t="s">
        <v>66</v>
      </c>
      <c r="E694" s="6" t="s">
        <v>50</v>
      </c>
      <c r="F694" s="6" t="s">
        <v>1310</v>
      </c>
      <c r="G694" s="7" t="n">
        <f aca="false">J694*S694</f>
        <v>1184.97620917967</v>
      </c>
      <c r="H694" s="7" t="n">
        <f aca="false">I694*Parâmetros!$B$6/100*S694</f>
        <v>63.6838401975087</v>
      </c>
      <c r="I694" s="8" t="n">
        <v>11990</v>
      </c>
      <c r="J694" s="8" t="n">
        <v>2231</v>
      </c>
      <c r="K694" s="9" t="n">
        <f aca="false">J694/I694</f>
        <v>0.186071726438699</v>
      </c>
      <c r="L694" s="10" t="n">
        <v>0.176</v>
      </c>
      <c r="M694" s="6" t="str">
        <f aca="false">IF(K694&gt;L694,"sim","não")</f>
        <v>sim</v>
      </c>
      <c r="N694" s="11" t="n">
        <v>-0.76</v>
      </c>
      <c r="O694" s="8" t="n">
        <v>6822</v>
      </c>
      <c r="P694" s="8" t="n">
        <v>2089</v>
      </c>
      <c r="Q694" s="9" t="n">
        <f aca="false">O694/(O694+P694)</f>
        <v>0.765570643025474</v>
      </c>
      <c r="R694" s="10" t="n">
        <v>0.772</v>
      </c>
      <c r="S694" s="12" t="n">
        <f aca="false">2*Q694-1</f>
        <v>0.531141286050948</v>
      </c>
      <c r="T694" s="10" t="n">
        <v>0.084</v>
      </c>
      <c r="U694" s="6" t="s">
        <v>52</v>
      </c>
      <c r="V694" s="6" t="s">
        <v>53</v>
      </c>
      <c r="W694" s="6" t="s">
        <v>54</v>
      </c>
      <c r="X694" s="6" t="s">
        <v>1600</v>
      </c>
      <c r="Y694" s="8" t="n">
        <v>12808</v>
      </c>
    </row>
    <row r="695" customFormat="false" ht="15" hidden="false" customHeight="false" outlineLevel="0" collapsed="false">
      <c r="A695" s="5" t="n">
        <f aca="false">RANK(G695,$G$2:$G$1311)</f>
        <v>694</v>
      </c>
      <c r="B695" s="6" t="str">
        <f aca="false">IF(G695&gt;=Parâmetros!$B$4,"A",IF(G695&gt;=Parâmetros!$B$5,"B","C"))</f>
        <v>B</v>
      </c>
      <c r="C695" s="6" t="s">
        <v>1601</v>
      </c>
      <c r="D695" s="6" t="s">
        <v>49</v>
      </c>
      <c r="E695" s="6" t="s">
        <v>50</v>
      </c>
      <c r="F695" s="6" t="s">
        <v>429</v>
      </c>
      <c r="G695" s="7" t="n">
        <f aca="false">J695*S695</f>
        <v>1184.71902908175</v>
      </c>
      <c r="H695" s="7" t="n">
        <f aca="false">I695*Parâmetros!$B$6/100*S695</f>
        <v>56.3342065491184</v>
      </c>
      <c r="I695" s="8" t="n">
        <v>11726</v>
      </c>
      <c r="J695" s="8" t="n">
        <v>2466</v>
      </c>
      <c r="K695" s="9" t="n">
        <f aca="false">J695/I695</f>
        <v>0.210301893228723</v>
      </c>
      <c r="L695" s="10" t="n">
        <v>0.246</v>
      </c>
      <c r="M695" s="6" t="str">
        <f aca="false">IF(K695&gt;L695,"sim","não")</f>
        <v>não</v>
      </c>
      <c r="N695" s="11" t="n">
        <v>-0.38</v>
      </c>
      <c r="O695" s="8" t="n">
        <v>6465</v>
      </c>
      <c r="P695" s="8" t="n">
        <v>2269</v>
      </c>
      <c r="Q695" s="9" t="n">
        <f aca="false">O695/(O695+P695)</f>
        <v>0.74021067094115</v>
      </c>
      <c r="R695" s="10" t="n">
        <v>0.808</v>
      </c>
      <c r="S695" s="12" t="n">
        <f aca="false">2*Q695-1</f>
        <v>0.480421341882299</v>
      </c>
      <c r="T695" s="10" t="n">
        <v>0.103</v>
      </c>
      <c r="U695" s="6" t="s">
        <v>77</v>
      </c>
      <c r="V695" s="6" t="s">
        <v>59</v>
      </c>
      <c r="W695" s="6" t="s">
        <v>54</v>
      </c>
      <c r="X695" s="6" t="s">
        <v>1602</v>
      </c>
      <c r="Y695" s="8" t="n">
        <v>13063</v>
      </c>
    </row>
    <row r="696" customFormat="false" ht="15" hidden="false" customHeight="false" outlineLevel="0" collapsed="false">
      <c r="A696" s="5" t="n">
        <f aca="false">RANK(G696,$G$2:$G$1311)</f>
        <v>695</v>
      </c>
      <c r="B696" s="6" t="str">
        <f aca="false">IF(G696&gt;=Parâmetros!$B$4,"A",IF(G696&gt;=Parâmetros!$B$5,"B","C"))</f>
        <v>B</v>
      </c>
      <c r="C696" s="6" t="s">
        <v>1603</v>
      </c>
      <c r="D696" s="6" t="s">
        <v>407</v>
      </c>
      <c r="E696" s="6" t="s">
        <v>50</v>
      </c>
      <c r="F696" s="6" t="s">
        <v>408</v>
      </c>
      <c r="G696" s="7" t="n">
        <f aca="false">J696*S696</f>
        <v>1184.24071827226</v>
      </c>
      <c r="H696" s="7" t="n">
        <f aca="false">I696*Parâmetros!$B$6/100*S696</f>
        <v>61.4779713661733</v>
      </c>
      <c r="I696" s="8" t="n">
        <v>11151</v>
      </c>
      <c r="J696" s="8" t="n">
        <v>2148</v>
      </c>
      <c r="K696" s="9" t="n">
        <f aca="false">J696/I696</f>
        <v>0.192628463814905</v>
      </c>
      <c r="L696" s="10" t="n">
        <v>0.184</v>
      </c>
      <c r="M696" s="6" t="str">
        <f aca="false">IF(K696&gt;L696,"sim","não")</f>
        <v>sim</v>
      </c>
      <c r="N696" s="11" t="n">
        <v>2.34</v>
      </c>
      <c r="O696" s="8" t="n">
        <v>6393</v>
      </c>
      <c r="P696" s="8" t="n">
        <v>1849</v>
      </c>
      <c r="Q696" s="9" t="n">
        <f aca="false">O696/(O696+P696)</f>
        <v>0.77566124727008</v>
      </c>
      <c r="R696" s="10" t="n">
        <v>0.798</v>
      </c>
      <c r="S696" s="12" t="n">
        <f aca="false">2*Q696-1</f>
        <v>0.55132249454016</v>
      </c>
      <c r="T696" s="10" t="n">
        <v>0.142</v>
      </c>
      <c r="U696" s="6" t="s">
        <v>83</v>
      </c>
      <c r="V696" s="6" t="s">
        <v>53</v>
      </c>
      <c r="W696" s="6" t="s">
        <v>211</v>
      </c>
      <c r="X696" s="6" t="s">
        <v>1604</v>
      </c>
      <c r="Y696" s="8" t="n">
        <v>12456</v>
      </c>
    </row>
    <row r="697" customFormat="false" ht="15" hidden="false" customHeight="false" outlineLevel="0" collapsed="false">
      <c r="A697" s="5" t="n">
        <f aca="false">RANK(G697,$G$2:$G$1311)</f>
        <v>696</v>
      </c>
      <c r="B697" s="6" t="str">
        <f aca="false">IF(G697&gt;=Parâmetros!$B$4,"A",IF(G697&gt;=Parâmetros!$B$5,"B","C"))</f>
        <v>B</v>
      </c>
      <c r="C697" s="6" t="s">
        <v>1605</v>
      </c>
      <c r="D697" s="6" t="s">
        <v>49</v>
      </c>
      <c r="E697" s="6" t="s">
        <v>50</v>
      </c>
      <c r="F697" s="6" t="s">
        <v>218</v>
      </c>
      <c r="G697" s="7" t="n">
        <f aca="false">J697*S697</f>
        <v>1182.28560031911</v>
      </c>
      <c r="H697" s="7" t="n">
        <f aca="false">I697*Parâmetros!$B$6/100*S697</f>
        <v>65.3681186012498</v>
      </c>
      <c r="I697" s="8" t="n">
        <v>10118</v>
      </c>
      <c r="J697" s="8" t="n">
        <v>1830</v>
      </c>
      <c r="K697" s="9" t="n">
        <f aca="false">J697/I697</f>
        <v>0.18086578375173</v>
      </c>
      <c r="L697" s="10" t="n">
        <v>0.209</v>
      </c>
      <c r="M697" s="6" t="str">
        <f aca="false">IF(K697&gt;L697,"sim","não")</f>
        <v>não</v>
      </c>
      <c r="N697" s="11" t="n">
        <v>0.47</v>
      </c>
      <c r="O697" s="8" t="n">
        <v>6190</v>
      </c>
      <c r="P697" s="8" t="n">
        <v>1331</v>
      </c>
      <c r="Q697" s="9" t="n">
        <f aca="false">O697/(O697+P697)</f>
        <v>0.823028852546204</v>
      </c>
      <c r="R697" s="10" t="n">
        <v>0.835</v>
      </c>
      <c r="S697" s="12" t="n">
        <f aca="false">2*Q697-1</f>
        <v>0.646057705092408</v>
      </c>
      <c r="T697" s="10" t="n">
        <v>0.082</v>
      </c>
      <c r="U697" s="6" t="s">
        <v>133</v>
      </c>
      <c r="V697" s="6" t="s">
        <v>72</v>
      </c>
      <c r="W697" s="6" t="s">
        <v>54</v>
      </c>
      <c r="X697" s="6" t="s">
        <v>1606</v>
      </c>
      <c r="Y697" s="8" t="n">
        <v>11026</v>
      </c>
    </row>
    <row r="698" customFormat="false" ht="15" hidden="false" customHeight="false" outlineLevel="0" collapsed="false">
      <c r="A698" s="5" t="n">
        <f aca="false">RANK(G698,$G$2:$G$1311)</f>
        <v>697</v>
      </c>
      <c r="B698" s="6" t="str">
        <f aca="false">IF(G698&gt;=Parâmetros!$B$4,"A",IF(G698&gt;=Parâmetros!$B$5,"B","C"))</f>
        <v>B</v>
      </c>
      <c r="C698" s="6" t="s">
        <v>1607</v>
      </c>
      <c r="D698" s="6" t="s">
        <v>49</v>
      </c>
      <c r="E698" s="6" t="s">
        <v>50</v>
      </c>
      <c r="F698" s="6" t="s">
        <v>765</v>
      </c>
      <c r="G698" s="7" t="n">
        <f aca="false">J698*S698</f>
        <v>1180.81019507333</v>
      </c>
      <c r="H698" s="7" t="n">
        <f aca="false">I698*Parâmetros!$B$6/100*S698</f>
        <v>63.4493336181119</v>
      </c>
      <c r="I698" s="8" t="n">
        <v>9081</v>
      </c>
      <c r="J698" s="8" t="n">
        <v>1690</v>
      </c>
      <c r="K698" s="9" t="n">
        <f aca="false">J698/I698</f>
        <v>0.186102852108799</v>
      </c>
      <c r="L698" s="10" t="n">
        <v>0.238</v>
      </c>
      <c r="M698" s="6" t="str">
        <f aca="false">IF(K698&gt;L698,"sim","não")</f>
        <v>não</v>
      </c>
      <c r="N698" s="11" t="n">
        <v>2.08</v>
      </c>
      <c r="O698" s="8" t="n">
        <v>5965</v>
      </c>
      <c r="P698" s="8" t="n">
        <v>1058</v>
      </c>
      <c r="Q698" s="9" t="n">
        <f aca="false">O698/(O698+P698)</f>
        <v>0.84935212871992</v>
      </c>
      <c r="R698" s="10" t="n">
        <v>0.862</v>
      </c>
      <c r="S698" s="12" t="n">
        <f aca="false">2*Q698-1</f>
        <v>0.698704257439841</v>
      </c>
      <c r="T698" s="10" t="n">
        <v>0.108</v>
      </c>
      <c r="U698" s="6" t="s">
        <v>169</v>
      </c>
      <c r="V698" s="6" t="s">
        <v>59</v>
      </c>
      <c r="W698" s="6" t="s">
        <v>54</v>
      </c>
      <c r="X698" s="6" t="s">
        <v>1608</v>
      </c>
      <c r="Y698" s="8" t="n">
        <v>10579</v>
      </c>
    </row>
    <row r="699" customFormat="false" ht="15" hidden="false" customHeight="false" outlineLevel="0" collapsed="false">
      <c r="A699" s="5" t="n">
        <f aca="false">RANK(G699,$G$2:$G$1311)</f>
        <v>698</v>
      </c>
      <c r="B699" s="6" t="str">
        <f aca="false">IF(G699&gt;=Parâmetros!$B$4,"A",IF(G699&gt;=Parâmetros!$B$5,"B","C"))</f>
        <v>B</v>
      </c>
      <c r="C699" s="6" t="s">
        <v>1609</v>
      </c>
      <c r="D699" s="6" t="s">
        <v>445</v>
      </c>
      <c r="E699" s="6" t="s">
        <v>50</v>
      </c>
      <c r="F699" s="6" t="s">
        <v>481</v>
      </c>
      <c r="G699" s="7" t="n">
        <f aca="false">J699*S699</f>
        <v>1179.46456692913</v>
      </c>
      <c r="H699" s="7" t="n">
        <f aca="false">I699*Parâmetros!$B$6/100*S699</f>
        <v>63.9104160591037</v>
      </c>
      <c r="I699" s="8" t="n">
        <v>14045</v>
      </c>
      <c r="J699" s="8" t="n">
        <v>2592</v>
      </c>
      <c r="K699" s="9" t="n">
        <f aca="false">J699/I699</f>
        <v>0.184549661801353</v>
      </c>
      <c r="L699" s="10" t="n">
        <v>0.194</v>
      </c>
      <c r="M699" s="6" t="str">
        <f aca="false">IF(K699&gt;L699,"sim","não")</f>
        <v>não</v>
      </c>
      <c r="N699" s="11" t="n">
        <v>0.16</v>
      </c>
      <c r="O699" s="8" t="n">
        <v>7484</v>
      </c>
      <c r="P699" s="8" t="n">
        <v>2803</v>
      </c>
      <c r="Q699" s="9" t="n">
        <f aca="false">O699/(O699+P699)</f>
        <v>0.727520171089725</v>
      </c>
      <c r="R699" s="10" t="n">
        <v>0.765</v>
      </c>
      <c r="S699" s="12" t="n">
        <f aca="false">2*Q699-1</f>
        <v>0.45504034217945</v>
      </c>
      <c r="T699" s="10" t="n">
        <v>0.097</v>
      </c>
      <c r="U699" s="6" t="s">
        <v>68</v>
      </c>
      <c r="V699" s="6" t="s">
        <v>53</v>
      </c>
      <c r="W699" s="6" t="s">
        <v>54</v>
      </c>
      <c r="X699" s="6" t="s">
        <v>1610</v>
      </c>
      <c r="Y699" s="8" t="n">
        <v>17007</v>
      </c>
    </row>
    <row r="700" customFormat="false" ht="15" hidden="false" customHeight="false" outlineLevel="0" collapsed="false">
      <c r="A700" s="5" t="n">
        <f aca="false">RANK(G700,$G$2:$G$1311)</f>
        <v>699</v>
      </c>
      <c r="B700" s="6" t="str">
        <f aca="false">IF(G700&gt;=Parâmetros!$B$4,"A",IF(G700&gt;=Parâmetros!$B$5,"B","C"))</f>
        <v>B</v>
      </c>
      <c r="C700" s="6" t="s">
        <v>1611</v>
      </c>
      <c r="D700" s="6" t="s">
        <v>141</v>
      </c>
      <c r="E700" s="6" t="s">
        <v>142</v>
      </c>
      <c r="F700" s="6" t="s">
        <v>143</v>
      </c>
      <c r="G700" s="7" t="n">
        <f aca="false">J700*S700</f>
        <v>1179.4493482735</v>
      </c>
      <c r="H700" s="7" t="n">
        <f aca="false">I700*Parâmetros!$B$6/100*S700</f>
        <v>47.0054241939172</v>
      </c>
      <c r="I700" s="8" t="n">
        <v>13076</v>
      </c>
      <c r="J700" s="8" t="n">
        <v>3281</v>
      </c>
      <c r="K700" s="9" t="n">
        <f aca="false">J700/I700</f>
        <v>0.250917711838483</v>
      </c>
      <c r="L700" s="10" t="n">
        <v>0.244</v>
      </c>
      <c r="M700" s="6" t="str">
        <f aca="false">IF(K700&gt;L700,"sim","não")</f>
        <v>sim</v>
      </c>
      <c r="N700" s="11" t="n">
        <v>-1.08</v>
      </c>
      <c r="O700" s="8" t="n">
        <v>5945</v>
      </c>
      <c r="P700" s="8" t="n">
        <v>2801</v>
      </c>
      <c r="Q700" s="9" t="n">
        <f aca="false">O700/(O700+P700)</f>
        <v>0.679739309398582</v>
      </c>
      <c r="R700" s="10" t="n">
        <v>0.715</v>
      </c>
      <c r="S700" s="12" t="n">
        <f aca="false">2*Q700-1</f>
        <v>0.359478618797164</v>
      </c>
      <c r="T700" s="10" t="n">
        <v>0.116</v>
      </c>
      <c r="U700" s="6" t="s">
        <v>133</v>
      </c>
      <c r="V700" s="6" t="s">
        <v>72</v>
      </c>
      <c r="W700" s="6" t="s">
        <v>54</v>
      </c>
      <c r="X700" s="6" t="s">
        <v>1612</v>
      </c>
      <c r="Y700" s="8" t="n">
        <v>14108</v>
      </c>
    </row>
    <row r="701" customFormat="false" ht="15" hidden="false" customHeight="false" outlineLevel="0" collapsed="false">
      <c r="A701" s="5" t="n">
        <f aca="false">RANK(G701,$G$2:$G$1311)</f>
        <v>700</v>
      </c>
      <c r="B701" s="6" t="str">
        <f aca="false">IF(G701&gt;=Parâmetros!$B$4,"A",IF(G701&gt;=Parâmetros!$B$5,"B","C"))</f>
        <v>B</v>
      </c>
      <c r="C701" s="6" t="s">
        <v>1613</v>
      </c>
      <c r="D701" s="6" t="s">
        <v>49</v>
      </c>
      <c r="E701" s="6" t="s">
        <v>50</v>
      </c>
      <c r="F701" s="6" t="s">
        <v>1355</v>
      </c>
      <c r="G701" s="7" t="n">
        <f aca="false">J701*S701</f>
        <v>1179.14354199318</v>
      </c>
      <c r="H701" s="7" t="n">
        <f aca="false">I701*Parâmetros!$B$6/100*S701</f>
        <v>48.6512768507422</v>
      </c>
      <c r="I701" s="8" t="n">
        <v>15720</v>
      </c>
      <c r="J701" s="8" t="n">
        <v>3810</v>
      </c>
      <c r="K701" s="9" t="n">
        <f aca="false">J701/I701</f>
        <v>0.24236641221374</v>
      </c>
      <c r="L701" s="10" t="n">
        <v>0.28</v>
      </c>
      <c r="M701" s="6" t="str">
        <f aca="false">IF(K701&gt;L701,"sim","não")</f>
        <v>não</v>
      </c>
      <c r="N701" s="11" t="n">
        <v>0.6</v>
      </c>
      <c r="O701" s="8" t="n">
        <v>7102</v>
      </c>
      <c r="P701" s="8" t="n">
        <v>3745</v>
      </c>
      <c r="Q701" s="9" t="n">
        <f aca="false">O701/(O701+P701)</f>
        <v>0.654743246980732</v>
      </c>
      <c r="R701" s="10" t="n">
        <v>0.71</v>
      </c>
      <c r="S701" s="12" t="n">
        <f aca="false">2*Q701-1</f>
        <v>0.309486493961464</v>
      </c>
      <c r="T701" s="10" t="n">
        <v>0.118</v>
      </c>
      <c r="U701" s="6" t="s">
        <v>77</v>
      </c>
      <c r="V701" s="6" t="s">
        <v>59</v>
      </c>
      <c r="W701" s="6" t="s">
        <v>54</v>
      </c>
      <c r="X701" s="6" t="s">
        <v>1614</v>
      </c>
      <c r="Y701" s="8" t="n">
        <v>19049</v>
      </c>
    </row>
    <row r="702" customFormat="false" ht="15" hidden="false" customHeight="false" outlineLevel="0" collapsed="false">
      <c r="A702" s="5" t="n">
        <f aca="false">RANK(G702,$G$2:$G$1311)</f>
        <v>701</v>
      </c>
      <c r="B702" s="6" t="str">
        <f aca="false">IF(G702&gt;=Parâmetros!$B$4,"A",IF(G702&gt;=Parâmetros!$B$5,"B","C"))</f>
        <v>B</v>
      </c>
      <c r="C702" s="6" t="s">
        <v>1615</v>
      </c>
      <c r="D702" s="6" t="s">
        <v>75</v>
      </c>
      <c r="E702" s="6" t="s">
        <v>50</v>
      </c>
      <c r="F702" s="6" t="s">
        <v>147</v>
      </c>
      <c r="G702" s="7" t="n">
        <f aca="false">J702*S702</f>
        <v>1178.30074528715</v>
      </c>
      <c r="H702" s="7" t="n">
        <f aca="false">I702*Parâmetros!$B$6/100*S702</f>
        <v>64.0965935992986</v>
      </c>
      <c r="I702" s="8" t="n">
        <v>12098</v>
      </c>
      <c r="J702" s="8" t="n">
        <v>2224</v>
      </c>
      <c r="K702" s="9" t="n">
        <f aca="false">J702/I702</f>
        <v>0.183832038353447</v>
      </c>
      <c r="L702" s="10" t="n">
        <v>0.185</v>
      </c>
      <c r="M702" s="6" t="str">
        <f aca="false">IF(K702&gt;L702,"sim","não")</f>
        <v>não</v>
      </c>
      <c r="N702" s="11" t="n">
        <v>-1.81</v>
      </c>
      <c r="O702" s="8" t="n">
        <v>6979</v>
      </c>
      <c r="P702" s="8" t="n">
        <v>2145</v>
      </c>
      <c r="Q702" s="9" t="n">
        <f aca="false">O702/(O702+P702)</f>
        <v>0.764905743095134</v>
      </c>
      <c r="R702" s="10" t="n">
        <v>0.853</v>
      </c>
      <c r="S702" s="12" t="n">
        <f aca="false">2*Q702-1</f>
        <v>0.529811486190267</v>
      </c>
      <c r="T702" s="10" t="n">
        <v>0.149</v>
      </c>
      <c r="U702" s="6" t="s">
        <v>77</v>
      </c>
      <c r="V702" s="6" t="s">
        <v>59</v>
      </c>
      <c r="W702" s="6" t="s">
        <v>54</v>
      </c>
      <c r="X702" s="6" t="s">
        <v>1616</v>
      </c>
      <c r="Y702" s="8" t="n">
        <v>16616</v>
      </c>
    </row>
    <row r="703" customFormat="false" ht="15" hidden="false" customHeight="false" outlineLevel="0" collapsed="false">
      <c r="A703" s="5" t="n">
        <f aca="false">RANK(G703,$G$2:$G$1311)</f>
        <v>702</v>
      </c>
      <c r="B703" s="6" t="str">
        <f aca="false">IF(G703&gt;=Parâmetros!$B$4,"A",IF(G703&gt;=Parâmetros!$B$5,"B","C"))</f>
        <v>B</v>
      </c>
      <c r="C703" s="6" t="s">
        <v>1617</v>
      </c>
      <c r="D703" s="6" t="s">
        <v>66</v>
      </c>
      <c r="E703" s="6" t="s">
        <v>50</v>
      </c>
      <c r="F703" s="6" t="s">
        <v>460</v>
      </c>
      <c r="G703" s="7" t="n">
        <f aca="false">J703*S703</f>
        <v>1177.53212435233</v>
      </c>
      <c r="H703" s="7" t="n">
        <f aca="false">I703*Parâmetros!$B$6/100*S703</f>
        <v>50.051810880829</v>
      </c>
      <c r="I703" s="8" t="n">
        <v>11213</v>
      </c>
      <c r="J703" s="8" t="n">
        <v>2638</v>
      </c>
      <c r="K703" s="9" t="n">
        <f aca="false">J703/I703</f>
        <v>0.235262641576741</v>
      </c>
      <c r="L703" s="10" t="n">
        <v>0.253</v>
      </c>
      <c r="M703" s="6" t="str">
        <f aca="false">IF(K703&gt;L703,"sim","não")</f>
        <v>não</v>
      </c>
      <c r="N703" s="11" t="n">
        <v>0.29</v>
      </c>
      <c r="O703" s="8" t="n">
        <v>5583</v>
      </c>
      <c r="P703" s="8" t="n">
        <v>2137</v>
      </c>
      <c r="Q703" s="9" t="n">
        <f aca="false">O703/(O703+P703)</f>
        <v>0.723186528497409</v>
      </c>
      <c r="R703" s="10" t="n">
        <v>0.703</v>
      </c>
      <c r="S703" s="12" t="n">
        <f aca="false">2*Q703-1</f>
        <v>0.446373056994819</v>
      </c>
      <c r="T703" s="10" t="n">
        <v>0.069</v>
      </c>
      <c r="U703" s="6" t="s">
        <v>71</v>
      </c>
      <c r="V703" s="6" t="s">
        <v>72</v>
      </c>
      <c r="W703" s="6" t="s">
        <v>54</v>
      </c>
      <c r="X703" s="6" t="s">
        <v>1618</v>
      </c>
      <c r="Y703" s="8" t="n">
        <v>11611</v>
      </c>
    </row>
    <row r="704" customFormat="false" ht="15" hidden="false" customHeight="false" outlineLevel="0" collapsed="false">
      <c r="A704" s="5" t="n">
        <f aca="false">RANK(G704,$G$2:$G$1311)</f>
        <v>703</v>
      </c>
      <c r="B704" s="6" t="str">
        <f aca="false">IF(G704&gt;=Parâmetros!$B$4,"A",IF(G704&gt;=Parâmetros!$B$5,"B","C"))</f>
        <v>B</v>
      </c>
      <c r="C704" s="6" t="s">
        <v>1619</v>
      </c>
      <c r="D704" s="6" t="s">
        <v>49</v>
      </c>
      <c r="E704" s="6" t="s">
        <v>50</v>
      </c>
      <c r="F704" s="6" t="s">
        <v>468</v>
      </c>
      <c r="G704" s="7" t="n">
        <f aca="false">J704*S704</f>
        <v>1172.69736555628</v>
      </c>
      <c r="H704" s="7" t="n">
        <f aca="false">I704*Parâmetros!$B$6/100*S704</f>
        <v>69.0173481384716</v>
      </c>
      <c r="I704" s="8" t="n">
        <v>12012</v>
      </c>
      <c r="J704" s="8" t="n">
        <v>2041</v>
      </c>
      <c r="K704" s="9" t="n">
        <f aca="false">J704/I704</f>
        <v>0.16991341991342</v>
      </c>
      <c r="L704" s="10" t="n">
        <v>0.194</v>
      </c>
      <c r="M704" s="6" t="str">
        <f aca="false">IF(K704&gt;L704,"sim","não")</f>
        <v>não</v>
      </c>
      <c r="N704" s="11" t="n">
        <v>-1.71</v>
      </c>
      <c r="O704" s="8" t="n">
        <v>7232</v>
      </c>
      <c r="P704" s="8" t="n">
        <v>1954</v>
      </c>
      <c r="Q704" s="9" t="n">
        <f aca="false">O704/(O704+P704)</f>
        <v>0.787284998911387</v>
      </c>
      <c r="R704" s="10" t="n">
        <v>0.802</v>
      </c>
      <c r="S704" s="12" t="n">
        <f aca="false">2*Q704-1</f>
        <v>0.574569997822774</v>
      </c>
      <c r="T704" s="10" t="n">
        <v>0.105</v>
      </c>
      <c r="U704" s="6" t="s">
        <v>71</v>
      </c>
      <c r="V704" s="6" t="s">
        <v>72</v>
      </c>
      <c r="W704" s="6" t="s">
        <v>54</v>
      </c>
      <c r="X704" s="6" t="s">
        <v>1620</v>
      </c>
      <c r="Y704" s="8" t="n">
        <v>13432</v>
      </c>
    </row>
    <row r="705" customFormat="false" ht="15" hidden="false" customHeight="false" outlineLevel="0" collapsed="false">
      <c r="A705" s="5" t="n">
        <f aca="false">RANK(G705,$G$2:$G$1311)</f>
        <v>704</v>
      </c>
      <c r="B705" s="6" t="str">
        <f aca="false">IF(G705&gt;=Parâmetros!$B$4,"A",IF(G705&gt;=Parâmetros!$B$5,"B","C"))</f>
        <v>B</v>
      </c>
      <c r="C705" s="6" t="s">
        <v>1621</v>
      </c>
      <c r="D705" s="6" t="s">
        <v>86</v>
      </c>
      <c r="E705" s="6" t="s">
        <v>50</v>
      </c>
      <c r="F705" s="6" t="s">
        <v>1025</v>
      </c>
      <c r="G705" s="7" t="n">
        <f aca="false">J705*S705</f>
        <v>1171.90699555196</v>
      </c>
      <c r="H705" s="7" t="n">
        <f aca="false">I705*Parâmetros!$B$6/100*S705</f>
        <v>54.2475430651031</v>
      </c>
      <c r="I705" s="8" t="n">
        <v>17081</v>
      </c>
      <c r="J705" s="8" t="n">
        <v>3690</v>
      </c>
      <c r="K705" s="9" t="n">
        <f aca="false">J705/I705</f>
        <v>0.216029506469176</v>
      </c>
      <c r="L705" s="10" t="n">
        <v>0.264</v>
      </c>
      <c r="M705" s="6" t="str">
        <f aca="false">IF(K705&gt;L705,"sim","não")</f>
        <v>não</v>
      </c>
      <c r="N705" s="11" t="n">
        <v>0.96</v>
      </c>
      <c r="O705" s="8" t="n">
        <v>8146</v>
      </c>
      <c r="P705" s="8" t="n">
        <v>4219</v>
      </c>
      <c r="Q705" s="9" t="n">
        <f aca="false">O705/(O705+P705)</f>
        <v>0.658794985847149</v>
      </c>
      <c r="R705" s="10" t="n">
        <v>0.724</v>
      </c>
      <c r="S705" s="12" t="n">
        <f aca="false">2*Q705-1</f>
        <v>0.317589971694299</v>
      </c>
      <c r="T705" s="10" t="n">
        <v>0.096</v>
      </c>
      <c r="U705" s="6" t="s">
        <v>301</v>
      </c>
      <c r="V705" s="6" t="s">
        <v>53</v>
      </c>
      <c r="W705" s="6" t="s">
        <v>54</v>
      </c>
      <c r="X705" s="6" t="s">
        <v>1622</v>
      </c>
      <c r="Y705" s="8" t="n">
        <v>24307</v>
      </c>
    </row>
    <row r="706" customFormat="false" ht="15" hidden="false" customHeight="false" outlineLevel="0" collapsed="false">
      <c r="A706" s="5" t="n">
        <f aca="false">RANK(G706,$G$2:$G$1311)</f>
        <v>705</v>
      </c>
      <c r="B706" s="6" t="str">
        <f aca="false">IF(G706&gt;=Parâmetros!$B$4,"A",IF(G706&gt;=Parâmetros!$B$5,"B","C"))</f>
        <v>B</v>
      </c>
      <c r="C706" s="6" t="s">
        <v>1623</v>
      </c>
      <c r="D706" s="6" t="s">
        <v>351</v>
      </c>
      <c r="E706" s="6" t="s">
        <v>50</v>
      </c>
      <c r="F706" s="6" t="s">
        <v>845</v>
      </c>
      <c r="G706" s="7" t="n">
        <f aca="false">J706*S706</f>
        <v>1170.41421087099</v>
      </c>
      <c r="H706" s="7" t="n">
        <f aca="false">I706*Parâmetros!$B$6/100*S706</f>
        <v>73.726933529797</v>
      </c>
      <c r="I706" s="8" t="n">
        <v>32189</v>
      </c>
      <c r="J706" s="8" t="n">
        <v>5110</v>
      </c>
      <c r="K706" s="9" t="n">
        <f aca="false">J706/I706</f>
        <v>0.158749883500575</v>
      </c>
      <c r="L706" s="10" t="n">
        <v>0.169</v>
      </c>
      <c r="M706" s="6" t="str">
        <f aca="false">IF(K706&gt;L706,"sim","não")</f>
        <v>não</v>
      </c>
      <c r="N706" s="11" t="n">
        <v>-0.88</v>
      </c>
      <c r="O706" s="8" t="n">
        <v>15014</v>
      </c>
      <c r="P706" s="8" t="n">
        <v>9418</v>
      </c>
      <c r="Q706" s="9" t="n">
        <f aca="false">O706/(O706+P706)</f>
        <v>0.614521938441388</v>
      </c>
      <c r="R706" s="10" t="n">
        <v>0.644</v>
      </c>
      <c r="S706" s="12" t="n">
        <f aca="false">2*Q706-1</f>
        <v>0.229043876882777</v>
      </c>
      <c r="T706" s="10" t="n">
        <v>0.09</v>
      </c>
      <c r="U706" s="6" t="s">
        <v>83</v>
      </c>
      <c r="V706" s="6" t="s">
        <v>53</v>
      </c>
      <c r="W706" s="6" t="s">
        <v>54</v>
      </c>
      <c r="X706" s="6" t="s">
        <v>1624</v>
      </c>
      <c r="Y706" s="8" t="n">
        <v>40678</v>
      </c>
    </row>
    <row r="707" customFormat="false" ht="15" hidden="false" customHeight="false" outlineLevel="0" collapsed="false">
      <c r="A707" s="5" t="n">
        <f aca="false">RANK(G707,$G$2:$G$1311)</f>
        <v>706</v>
      </c>
      <c r="B707" s="6" t="str">
        <f aca="false">IF(G707&gt;=Parâmetros!$B$4,"A",IF(G707&gt;=Parâmetros!$B$5,"B","C"))</f>
        <v>B</v>
      </c>
      <c r="C707" s="6" t="s">
        <v>1625</v>
      </c>
      <c r="D707" s="6" t="s">
        <v>49</v>
      </c>
      <c r="E707" s="6" t="s">
        <v>50</v>
      </c>
      <c r="F707" s="6" t="s">
        <v>95</v>
      </c>
      <c r="G707" s="7" t="n">
        <f aca="false">J707*S707</f>
        <v>1168.65233506301</v>
      </c>
      <c r="H707" s="7" t="n">
        <f aca="false">I707*Parâmetros!$B$6/100*S707</f>
        <v>59.4801482579689</v>
      </c>
      <c r="I707" s="8" t="n">
        <v>10902</v>
      </c>
      <c r="J707" s="8" t="n">
        <v>2142</v>
      </c>
      <c r="K707" s="9" t="n">
        <f aca="false">J707/I707</f>
        <v>0.196477710511833</v>
      </c>
      <c r="L707" s="10" t="n">
        <v>0.19</v>
      </c>
      <c r="M707" s="6" t="str">
        <f aca="false">IF(K707&gt;L707,"sim","não")</f>
        <v>sim</v>
      </c>
      <c r="N707" s="11" t="n">
        <v>0.09</v>
      </c>
      <c r="O707" s="8" t="n">
        <v>6255</v>
      </c>
      <c r="P707" s="8" t="n">
        <v>1839</v>
      </c>
      <c r="Q707" s="9" t="n">
        <f aca="false">O707/(O707+P707)</f>
        <v>0.772794662713121</v>
      </c>
      <c r="R707" s="10" t="n">
        <v>0.786</v>
      </c>
      <c r="S707" s="12" t="n">
        <f aca="false">2*Q707-1</f>
        <v>0.545589325426242</v>
      </c>
      <c r="T707" s="10" t="n">
        <v>0.118</v>
      </c>
      <c r="U707" s="6" t="s">
        <v>77</v>
      </c>
      <c r="V707" s="6" t="s">
        <v>59</v>
      </c>
      <c r="W707" s="6" t="s">
        <v>54</v>
      </c>
      <c r="X707" s="6" t="s">
        <v>1626</v>
      </c>
      <c r="Y707" s="8" t="n">
        <v>11958</v>
      </c>
    </row>
    <row r="708" customFormat="false" ht="15" hidden="false" customHeight="false" outlineLevel="0" collapsed="false">
      <c r="A708" s="5" t="n">
        <f aca="false">RANK(G708,$G$2:$G$1311)</f>
        <v>707</v>
      </c>
      <c r="B708" s="6" t="str">
        <f aca="false">IF(G708&gt;=Parâmetros!$B$4,"A",IF(G708&gt;=Parâmetros!$B$5,"B","C"))</f>
        <v>B</v>
      </c>
      <c r="C708" s="6" t="s">
        <v>775</v>
      </c>
      <c r="D708" s="6" t="s">
        <v>49</v>
      </c>
      <c r="E708" s="6" t="s">
        <v>50</v>
      </c>
      <c r="F708" s="6" t="s">
        <v>468</v>
      </c>
      <c r="G708" s="7" t="n">
        <f aca="false">J708*S708</f>
        <v>1165.97122302158</v>
      </c>
      <c r="H708" s="7" t="n">
        <f aca="false">I708*Parâmetros!$B$6/100*S708</f>
        <v>68.4519947678221</v>
      </c>
      <c r="I708" s="8" t="n">
        <v>12270</v>
      </c>
      <c r="J708" s="8" t="n">
        <v>2090</v>
      </c>
      <c r="K708" s="9" t="n">
        <f aca="false">J708/I708</f>
        <v>0.170334148329258</v>
      </c>
      <c r="L708" s="10" t="n">
        <v>0.243</v>
      </c>
      <c r="M708" s="6" t="str">
        <f aca="false">IF(K708&gt;L708,"sim","não")</f>
        <v>não</v>
      </c>
      <c r="N708" s="11" t="n">
        <v>-0.08</v>
      </c>
      <c r="O708" s="8" t="n">
        <v>7146</v>
      </c>
      <c r="P708" s="8" t="n">
        <v>2028</v>
      </c>
      <c r="Q708" s="9" t="n">
        <f aca="false">O708/(O708+P708)</f>
        <v>0.778940483976455</v>
      </c>
      <c r="R708" s="10" t="n">
        <v>0.831</v>
      </c>
      <c r="S708" s="12" t="n">
        <f aca="false">2*Q708-1</f>
        <v>0.55788096795291</v>
      </c>
      <c r="T708" s="10" t="n">
        <v>0.064</v>
      </c>
      <c r="U708" s="6" t="s">
        <v>71</v>
      </c>
      <c r="V708" s="6" t="s">
        <v>72</v>
      </c>
      <c r="W708" s="6" t="s">
        <v>54</v>
      </c>
      <c r="X708" s="6" t="s">
        <v>1627</v>
      </c>
      <c r="Y708" s="8" t="n">
        <v>15844</v>
      </c>
    </row>
    <row r="709" customFormat="false" ht="15" hidden="false" customHeight="false" outlineLevel="0" collapsed="false">
      <c r="A709" s="5" t="n">
        <f aca="false">RANK(G709,$G$2:$G$1311)</f>
        <v>708</v>
      </c>
      <c r="B709" s="6" t="str">
        <f aca="false">IF(G709&gt;=Parâmetros!$B$4,"A",IF(G709&gt;=Parâmetros!$B$5,"B","C"))</f>
        <v>B</v>
      </c>
      <c r="C709" s="6" t="s">
        <v>1628</v>
      </c>
      <c r="D709" s="6" t="s">
        <v>445</v>
      </c>
      <c r="E709" s="6" t="s">
        <v>50</v>
      </c>
      <c r="F709" s="6" t="s">
        <v>1255</v>
      </c>
      <c r="G709" s="7" t="n">
        <f aca="false">J709*S709</f>
        <v>1165.87916455879</v>
      </c>
      <c r="H709" s="7" t="n">
        <f aca="false">I709*Parâmetros!$B$6/100*S709</f>
        <v>74.9899978319</v>
      </c>
      <c r="I709" s="8" t="n">
        <v>18460</v>
      </c>
      <c r="J709" s="8" t="n">
        <v>2870</v>
      </c>
      <c r="K709" s="9" t="n">
        <f aca="false">J709/I709</f>
        <v>0.155471289274106</v>
      </c>
      <c r="L709" s="10" t="n">
        <v>0.15</v>
      </c>
      <c r="M709" s="6" t="str">
        <f aca="false">IF(K709&gt;L709,"sim","não")</f>
        <v>sim</v>
      </c>
      <c r="N709" s="11" t="n">
        <v>-0.28</v>
      </c>
      <c r="O709" s="8" t="n">
        <v>9729</v>
      </c>
      <c r="P709" s="8" t="n">
        <v>4108</v>
      </c>
      <c r="Q709" s="9" t="n">
        <f aca="false">O709/(O709+P709)</f>
        <v>0.703114837031148</v>
      </c>
      <c r="R709" s="10" t="n">
        <v>0.722</v>
      </c>
      <c r="S709" s="12" t="n">
        <f aca="false">2*Q709-1</f>
        <v>0.406229674062297</v>
      </c>
      <c r="T709" s="10" t="n">
        <v>0.098</v>
      </c>
      <c r="U709" s="6" t="s">
        <v>63</v>
      </c>
      <c r="V709" s="6" t="s">
        <v>59</v>
      </c>
      <c r="W709" s="6" t="s">
        <v>54</v>
      </c>
      <c r="X709" s="6" t="s">
        <v>1629</v>
      </c>
      <c r="Y709" s="8" t="n">
        <v>21512</v>
      </c>
    </row>
    <row r="710" customFormat="false" ht="15" hidden="false" customHeight="false" outlineLevel="0" collapsed="false">
      <c r="A710" s="5" t="n">
        <f aca="false">RANK(G710,$G$2:$G$1311)</f>
        <v>709</v>
      </c>
      <c r="B710" s="6" t="str">
        <f aca="false">IF(G710&gt;=Parâmetros!$B$4,"A",IF(G710&gt;=Parâmetros!$B$5,"B","C"))</f>
        <v>B</v>
      </c>
      <c r="C710" s="6" t="s">
        <v>1630</v>
      </c>
      <c r="D710" s="6" t="s">
        <v>49</v>
      </c>
      <c r="E710" s="6" t="s">
        <v>50</v>
      </c>
      <c r="F710" s="6" t="s">
        <v>323</v>
      </c>
      <c r="G710" s="7" t="n">
        <f aca="false">J710*S710</f>
        <v>1165.08003097973</v>
      </c>
      <c r="H710" s="7" t="n">
        <f aca="false">I710*Parâmetros!$B$6/100*S710</f>
        <v>66.7147799148058</v>
      </c>
      <c r="I710" s="8" t="n">
        <v>10164</v>
      </c>
      <c r="J710" s="8" t="n">
        <v>1775</v>
      </c>
      <c r="K710" s="9" t="n">
        <f aca="false">J710/I710</f>
        <v>0.174635970090516</v>
      </c>
      <c r="L710" s="10" t="n">
        <v>0.252</v>
      </c>
      <c r="M710" s="6" t="str">
        <f aca="false">IF(K710&gt;L710,"sim","não")</f>
        <v>não</v>
      </c>
      <c r="N710" s="11" t="n">
        <v>0.62</v>
      </c>
      <c r="O710" s="8" t="n">
        <v>6416</v>
      </c>
      <c r="P710" s="8" t="n">
        <v>1331</v>
      </c>
      <c r="Q710" s="9" t="n">
        <f aca="false">O710/(O710+P710)</f>
        <v>0.82819155802246</v>
      </c>
      <c r="R710" s="10" t="n">
        <v>0.857</v>
      </c>
      <c r="S710" s="12" t="n">
        <f aca="false">2*Q710-1</f>
        <v>0.656383116044921</v>
      </c>
      <c r="T710" s="10" t="n">
        <v>0.065</v>
      </c>
      <c r="U710" s="6" t="s">
        <v>52</v>
      </c>
      <c r="V710" s="6" t="s">
        <v>53</v>
      </c>
      <c r="W710" s="6" t="s">
        <v>54</v>
      </c>
      <c r="X710" s="6" t="s">
        <v>1631</v>
      </c>
      <c r="Y710" s="8" t="n">
        <v>13954</v>
      </c>
    </row>
    <row r="711" customFormat="false" ht="15" hidden="false" customHeight="false" outlineLevel="0" collapsed="false">
      <c r="A711" s="5" t="n">
        <f aca="false">RANK(G711,$G$2:$G$1311)</f>
        <v>710</v>
      </c>
      <c r="B711" s="6" t="str">
        <f aca="false">IF(G711&gt;=Parâmetros!$B$4,"A",IF(G711&gt;=Parâmetros!$B$5,"B","C"))</f>
        <v>B</v>
      </c>
      <c r="C711" s="6" t="s">
        <v>1632</v>
      </c>
      <c r="D711" s="6" t="s">
        <v>66</v>
      </c>
      <c r="E711" s="6" t="s">
        <v>50</v>
      </c>
      <c r="F711" s="6" t="s">
        <v>476</v>
      </c>
      <c r="G711" s="7" t="n">
        <f aca="false">J711*S711</f>
        <v>1162.82959415175</v>
      </c>
      <c r="H711" s="7" t="n">
        <f aca="false">I711*Parâmetros!$B$6/100*S711</f>
        <v>53.3575371817494</v>
      </c>
      <c r="I711" s="8" t="n">
        <v>11265</v>
      </c>
      <c r="J711" s="8" t="n">
        <v>2455</v>
      </c>
      <c r="K711" s="9" t="n">
        <f aca="false">J711/I711</f>
        <v>0.217931646693298</v>
      </c>
      <c r="L711" s="10" t="n">
        <v>0.226</v>
      </c>
      <c r="M711" s="6" t="str">
        <f aca="false">IF(K711&gt;L711,"sim","não")</f>
        <v>não</v>
      </c>
      <c r="N711" s="11" t="n">
        <v>-0.18</v>
      </c>
      <c r="O711" s="8" t="n">
        <v>5846</v>
      </c>
      <c r="P711" s="8" t="n">
        <v>2088</v>
      </c>
      <c r="Q711" s="9" t="n">
        <f aca="false">O711/(O711+P711)</f>
        <v>0.73682883791278</v>
      </c>
      <c r="R711" s="10" t="n">
        <v>0.727</v>
      </c>
      <c r="S711" s="12" t="n">
        <f aca="false">2*Q711-1</f>
        <v>0.473657675825561</v>
      </c>
      <c r="T711" s="10" t="n">
        <v>0.088</v>
      </c>
      <c r="U711" s="6" t="s">
        <v>102</v>
      </c>
      <c r="V711" s="6" t="s">
        <v>72</v>
      </c>
      <c r="W711" s="6" t="s">
        <v>54</v>
      </c>
      <c r="X711" s="6" t="s">
        <v>1633</v>
      </c>
      <c r="Y711" s="8" t="n">
        <v>10198</v>
      </c>
    </row>
    <row r="712" customFormat="false" ht="15" hidden="false" customHeight="false" outlineLevel="0" collapsed="false">
      <c r="A712" s="5" t="n">
        <f aca="false">RANK(G712,$G$2:$G$1311)</f>
        <v>711</v>
      </c>
      <c r="B712" s="6" t="str">
        <f aca="false">IF(G712&gt;=Parâmetros!$B$4,"A",IF(G712&gt;=Parâmetros!$B$5,"B","C"))</f>
        <v>B</v>
      </c>
      <c r="C712" s="6" t="s">
        <v>1634</v>
      </c>
      <c r="D712" s="6" t="s">
        <v>75</v>
      </c>
      <c r="E712" s="6" t="s">
        <v>50</v>
      </c>
      <c r="F712" s="6" t="s">
        <v>708</v>
      </c>
      <c r="G712" s="7" t="n">
        <f aca="false">J712*S712</f>
        <v>1160.98936513052</v>
      </c>
      <c r="H712" s="7" t="n">
        <f aca="false">I712*Parâmetros!$B$6/100*S712</f>
        <v>67.4567757009346</v>
      </c>
      <c r="I712" s="8" t="n">
        <v>16385</v>
      </c>
      <c r="J712" s="8" t="n">
        <v>2820</v>
      </c>
      <c r="K712" s="9" t="n">
        <f aca="false">J712/I712</f>
        <v>0.172108635947513</v>
      </c>
      <c r="L712" s="10" t="n">
        <v>0.176</v>
      </c>
      <c r="M712" s="6" t="str">
        <f aca="false">IF(K712&gt;L712,"sim","não")</f>
        <v>não</v>
      </c>
      <c r="N712" s="11" t="n">
        <v>1.45</v>
      </c>
      <c r="O712" s="8" t="n">
        <v>8761</v>
      </c>
      <c r="P712" s="8" t="n">
        <v>3651</v>
      </c>
      <c r="Q712" s="9" t="n">
        <f aca="false">O712/(O712+P712)</f>
        <v>0.705849178214631</v>
      </c>
      <c r="R712" s="10" t="n">
        <v>0.765</v>
      </c>
      <c r="S712" s="12" t="n">
        <f aca="false">2*Q712-1</f>
        <v>0.411698356429262</v>
      </c>
      <c r="T712" s="10" t="n">
        <v>0.095</v>
      </c>
      <c r="U712" s="6" t="s">
        <v>63</v>
      </c>
      <c r="V712" s="6" t="s">
        <v>59</v>
      </c>
      <c r="W712" s="6" t="s">
        <v>54</v>
      </c>
      <c r="X712" s="6" t="s">
        <v>1635</v>
      </c>
      <c r="Y712" s="8" t="n">
        <v>17841</v>
      </c>
    </row>
    <row r="713" customFormat="false" ht="15" hidden="false" customHeight="false" outlineLevel="0" collapsed="false">
      <c r="A713" s="5" t="n">
        <f aca="false">RANK(G713,$G$2:$G$1311)</f>
        <v>712</v>
      </c>
      <c r="B713" s="6" t="str">
        <f aca="false">IF(G713&gt;=Parâmetros!$B$4,"A",IF(G713&gt;=Parâmetros!$B$5,"B","C"))</f>
        <v>B</v>
      </c>
      <c r="C713" s="6" t="s">
        <v>336</v>
      </c>
      <c r="D713" s="6" t="s">
        <v>49</v>
      </c>
      <c r="E713" s="6" t="s">
        <v>50</v>
      </c>
      <c r="F713" s="6" t="s">
        <v>500</v>
      </c>
      <c r="G713" s="7" t="n">
        <f aca="false">J713*S713</f>
        <v>1157.9347488348</v>
      </c>
      <c r="H713" s="7" t="n">
        <f aca="false">I713*Parâmetros!$B$6/100*S713</f>
        <v>49.6594458829622</v>
      </c>
      <c r="I713" s="8" t="n">
        <v>8217</v>
      </c>
      <c r="J713" s="8" t="n">
        <v>1916</v>
      </c>
      <c r="K713" s="9" t="n">
        <f aca="false">J713/I713</f>
        <v>0.23317512474139</v>
      </c>
      <c r="L713" s="10" t="n">
        <v>0.292</v>
      </c>
      <c r="M713" s="6" t="str">
        <f aca="false">IF(K713&gt;L713,"sim","não")</f>
        <v>não</v>
      </c>
      <c r="N713" s="11" t="n">
        <v>-0.65</v>
      </c>
      <c r="O713" s="8" t="n">
        <v>4647</v>
      </c>
      <c r="P713" s="8" t="n">
        <v>1146</v>
      </c>
      <c r="Q713" s="9" t="n">
        <f aca="false">O713/(O713+P713)</f>
        <v>0.802175038839979</v>
      </c>
      <c r="R713" s="10" t="n">
        <v>0.846</v>
      </c>
      <c r="S713" s="12" t="n">
        <f aca="false">2*Q713-1</f>
        <v>0.604350077679959</v>
      </c>
      <c r="T713" s="10" t="n">
        <v>0.106</v>
      </c>
      <c r="U713" s="6" t="s">
        <v>77</v>
      </c>
      <c r="V713" s="6" t="s">
        <v>59</v>
      </c>
      <c r="W713" s="6" t="s">
        <v>54</v>
      </c>
      <c r="X713" s="6" t="s">
        <v>1636</v>
      </c>
      <c r="Y713" s="8" t="n">
        <v>10300</v>
      </c>
    </row>
    <row r="714" customFormat="false" ht="15" hidden="false" customHeight="false" outlineLevel="0" collapsed="false">
      <c r="A714" s="5" t="n">
        <f aca="false">RANK(G714,$G$2:$G$1311)</f>
        <v>713</v>
      </c>
      <c r="B714" s="6" t="str">
        <f aca="false">IF(G714&gt;=Parâmetros!$B$4,"A",IF(G714&gt;=Parâmetros!$B$5,"B","C"))</f>
        <v>B</v>
      </c>
      <c r="C714" s="6" t="s">
        <v>1637</v>
      </c>
      <c r="D714" s="6" t="s">
        <v>49</v>
      </c>
      <c r="E714" s="6" t="s">
        <v>50</v>
      </c>
      <c r="F714" s="6" t="s">
        <v>935</v>
      </c>
      <c r="G714" s="7" t="n">
        <f aca="false">J714*S714</f>
        <v>1154.33716610649</v>
      </c>
      <c r="H714" s="7" t="n">
        <f aca="false">I714*Parâmetros!$B$6/100*S714</f>
        <v>56.1829258800637</v>
      </c>
      <c r="I714" s="8" t="n">
        <v>15896</v>
      </c>
      <c r="J714" s="8" t="n">
        <v>3266</v>
      </c>
      <c r="K714" s="9" t="n">
        <f aca="false">J714/I714</f>
        <v>0.205460493205838</v>
      </c>
      <c r="L714" s="10" t="n">
        <v>0.258</v>
      </c>
      <c r="M714" s="6" t="str">
        <f aca="false">IF(K714&gt;L714,"sim","não")</f>
        <v>não</v>
      </c>
      <c r="N714" s="11" t="n">
        <v>-0.99</v>
      </c>
      <c r="O714" s="8" t="n">
        <v>7651</v>
      </c>
      <c r="P714" s="8" t="n">
        <v>3655</v>
      </c>
      <c r="Q714" s="9" t="n">
        <f aca="false">O714/(O714+P714)</f>
        <v>0.67672032549089</v>
      </c>
      <c r="R714" s="10" t="n">
        <v>0.721</v>
      </c>
      <c r="S714" s="12" t="n">
        <f aca="false">2*Q714-1</f>
        <v>0.35344065098178</v>
      </c>
      <c r="T714" s="10" t="n">
        <v>0.106</v>
      </c>
      <c r="U714" s="6" t="s">
        <v>52</v>
      </c>
      <c r="V714" s="6" t="s">
        <v>53</v>
      </c>
      <c r="W714" s="6" t="s">
        <v>54</v>
      </c>
      <c r="X714" s="6" t="s">
        <v>1638</v>
      </c>
      <c r="Y714" s="8" t="n">
        <v>18626</v>
      </c>
    </row>
    <row r="715" customFormat="false" ht="15" hidden="false" customHeight="false" outlineLevel="0" collapsed="false">
      <c r="A715" s="5" t="n">
        <f aca="false">RANK(G715,$G$2:$G$1311)</f>
        <v>714</v>
      </c>
      <c r="B715" s="6" t="str">
        <f aca="false">IF(G715&gt;=Parâmetros!$B$4,"A",IF(G715&gt;=Parâmetros!$B$5,"B","C"))</f>
        <v>B</v>
      </c>
      <c r="C715" s="6" t="s">
        <v>1639</v>
      </c>
      <c r="D715" s="6" t="s">
        <v>407</v>
      </c>
      <c r="E715" s="6" t="s">
        <v>50</v>
      </c>
      <c r="F715" s="6" t="s">
        <v>994</v>
      </c>
      <c r="G715" s="7" t="n">
        <f aca="false">J715*S715</f>
        <v>1153.94713896458</v>
      </c>
      <c r="H715" s="7" t="n">
        <f aca="false">I715*Parâmetros!$B$6/100*S715</f>
        <v>53.9276566757493</v>
      </c>
      <c r="I715" s="8" t="n">
        <v>12875</v>
      </c>
      <c r="J715" s="8" t="n">
        <v>2755</v>
      </c>
      <c r="K715" s="9" t="n">
        <f aca="false">J715/I715</f>
        <v>0.213980582524272</v>
      </c>
      <c r="L715" s="10" t="n">
        <v>0.212</v>
      </c>
      <c r="M715" s="6" t="str">
        <f aca="false">IF(K715&gt;L715,"sim","não")</f>
        <v>sim</v>
      </c>
      <c r="N715" s="11" t="n">
        <v>-1.3</v>
      </c>
      <c r="O715" s="8" t="n">
        <v>6509</v>
      </c>
      <c r="P715" s="8" t="n">
        <v>2666</v>
      </c>
      <c r="Q715" s="9" t="n">
        <f aca="false">O715/(O715+P715)</f>
        <v>0.709427792915531</v>
      </c>
      <c r="R715" s="10" t="n">
        <v>0.747</v>
      </c>
      <c r="S715" s="12" t="n">
        <f aca="false">2*Q715-1</f>
        <v>0.418855585831063</v>
      </c>
      <c r="T715" s="10" t="n">
        <v>0.107</v>
      </c>
      <c r="U715" s="6" t="s">
        <v>68</v>
      </c>
      <c r="V715" s="6" t="s">
        <v>53</v>
      </c>
      <c r="W715" s="6" t="s">
        <v>211</v>
      </c>
      <c r="X715" s="6" t="s">
        <v>1640</v>
      </c>
      <c r="Y715" s="8" t="n">
        <v>15573</v>
      </c>
    </row>
    <row r="716" customFormat="false" ht="15" hidden="false" customHeight="false" outlineLevel="0" collapsed="false">
      <c r="A716" s="5" t="n">
        <f aca="false">RANK(G716,$G$2:$G$1311)</f>
        <v>715</v>
      </c>
      <c r="B716" s="6" t="str">
        <f aca="false">IF(G716&gt;=Parâmetros!$B$4,"A",IF(G716&gt;=Parâmetros!$B$5,"B","C"))</f>
        <v>B</v>
      </c>
      <c r="C716" s="6" t="s">
        <v>1641</v>
      </c>
      <c r="D716" s="6" t="s">
        <v>66</v>
      </c>
      <c r="E716" s="6" t="s">
        <v>50</v>
      </c>
      <c r="F716" s="6" t="s">
        <v>484</v>
      </c>
      <c r="G716" s="7" t="n">
        <f aca="false">J716*S716</f>
        <v>1150.64539068598</v>
      </c>
      <c r="H716" s="7" t="n">
        <f aca="false">I716*Parâmetros!$B$6/100*S716</f>
        <v>64.4782386610008</v>
      </c>
      <c r="I716" s="8" t="n">
        <v>15623</v>
      </c>
      <c r="J716" s="8" t="n">
        <v>2788</v>
      </c>
      <c r="K716" s="9" t="n">
        <f aca="false">J716/I716</f>
        <v>0.178454842219804</v>
      </c>
      <c r="L716" s="10" t="n">
        <v>0.171</v>
      </c>
      <c r="M716" s="6" t="str">
        <f aca="false">IF(K716&gt;L716,"sim","não")</f>
        <v>sim</v>
      </c>
      <c r="N716" s="11" t="n">
        <v>-1.78</v>
      </c>
      <c r="O716" s="8" t="n">
        <v>8145</v>
      </c>
      <c r="P716" s="8" t="n">
        <v>3386</v>
      </c>
      <c r="Q716" s="9" t="n">
        <f aca="false">O716/(O716+P716)</f>
        <v>0.706356777382708</v>
      </c>
      <c r="R716" s="10" t="n">
        <v>0.733</v>
      </c>
      <c r="S716" s="12" t="n">
        <f aca="false">2*Q716-1</f>
        <v>0.412713554765415</v>
      </c>
      <c r="T716" s="10" t="n">
        <v>0.098</v>
      </c>
      <c r="U716" s="6" t="s">
        <v>71</v>
      </c>
      <c r="V716" s="6" t="s">
        <v>72</v>
      </c>
      <c r="W716" s="6" t="s">
        <v>54</v>
      </c>
      <c r="X716" s="6" t="s">
        <v>1642</v>
      </c>
      <c r="Y716" s="8" t="n">
        <v>17419</v>
      </c>
    </row>
    <row r="717" customFormat="false" ht="15" hidden="false" customHeight="false" outlineLevel="0" collapsed="false">
      <c r="A717" s="5" t="n">
        <f aca="false">RANK(G717,$G$2:$G$1311)</f>
        <v>716</v>
      </c>
      <c r="B717" s="6" t="str">
        <f aca="false">IF(G717&gt;=Parâmetros!$B$4,"A",IF(G717&gt;=Parâmetros!$B$5,"B","C"))</f>
        <v>B</v>
      </c>
      <c r="C717" s="6" t="s">
        <v>1643</v>
      </c>
      <c r="D717" s="6" t="s">
        <v>141</v>
      </c>
      <c r="E717" s="6" t="s">
        <v>142</v>
      </c>
      <c r="F717" s="6" t="s">
        <v>636</v>
      </c>
      <c r="G717" s="7" t="n">
        <f aca="false">J717*S717</f>
        <v>1147.10334788937</v>
      </c>
      <c r="H717" s="7" t="n">
        <f aca="false">I717*Parâmetros!$B$6/100*S717</f>
        <v>35.5721090085719</v>
      </c>
      <c r="I717" s="8" t="n">
        <v>10159</v>
      </c>
      <c r="J717" s="8" t="n">
        <v>3276</v>
      </c>
      <c r="K717" s="9" t="n">
        <f aca="false">J717/I717</f>
        <v>0.322472684319323</v>
      </c>
      <c r="L717" s="10" t="n">
        <v>0.329</v>
      </c>
      <c r="M717" s="6" t="str">
        <f aca="false">IF(K717&gt;L717,"sim","não")</f>
        <v>não</v>
      </c>
      <c r="N717" s="11" t="n">
        <v>0.73</v>
      </c>
      <c r="O717" s="8" t="n">
        <v>4174</v>
      </c>
      <c r="P717" s="8" t="n">
        <v>2009</v>
      </c>
      <c r="Q717" s="9" t="n">
        <f aca="false">O717/(O717+P717)</f>
        <v>0.675076823548439</v>
      </c>
      <c r="R717" s="10" t="n">
        <v>0.712</v>
      </c>
      <c r="S717" s="12" t="n">
        <f aca="false">2*Q717-1</f>
        <v>0.350153647096878</v>
      </c>
      <c r="T717" s="10" t="n">
        <v>0.178</v>
      </c>
      <c r="U717" s="6" t="s">
        <v>77</v>
      </c>
      <c r="V717" s="6" t="s">
        <v>59</v>
      </c>
      <c r="W717" s="6" t="s">
        <v>54</v>
      </c>
      <c r="X717" s="6" t="s">
        <v>1644</v>
      </c>
      <c r="Y717" s="8" t="n">
        <v>11804</v>
      </c>
    </row>
    <row r="718" customFormat="false" ht="15" hidden="false" customHeight="false" outlineLevel="0" collapsed="false">
      <c r="A718" s="5" t="n">
        <f aca="false">RANK(G718,$G$2:$G$1311)</f>
        <v>717</v>
      </c>
      <c r="B718" s="6" t="str">
        <f aca="false">IF(G718&gt;=Parâmetros!$B$4,"A",IF(G718&gt;=Parâmetros!$B$5,"B","C"))</f>
        <v>B</v>
      </c>
      <c r="C718" s="6" t="s">
        <v>1645</v>
      </c>
      <c r="D718" s="6" t="s">
        <v>123</v>
      </c>
      <c r="E718" s="6" t="s">
        <v>50</v>
      </c>
      <c r="F718" s="6" t="s">
        <v>1646</v>
      </c>
      <c r="G718" s="7" t="n">
        <f aca="false">J718*S718</f>
        <v>1143.85553470919</v>
      </c>
      <c r="H718" s="7" t="n">
        <f aca="false">I718*Parâmetros!$B$6/100*S718</f>
        <v>44.7945590994371</v>
      </c>
      <c r="I718" s="8" t="n">
        <v>8682</v>
      </c>
      <c r="J718" s="8" t="n">
        <v>2217</v>
      </c>
      <c r="K718" s="9" t="n">
        <f aca="false">J718/I718</f>
        <v>0.25535590877678</v>
      </c>
      <c r="L718" s="10" t="n">
        <v>0.254</v>
      </c>
      <c r="M718" s="6" t="str">
        <f aca="false">IF(K718&gt;L718,"sim","não")</f>
        <v>sim</v>
      </c>
      <c r="N718" s="11" t="n">
        <v>0.36</v>
      </c>
      <c r="O718" s="8" t="n">
        <v>4444</v>
      </c>
      <c r="P718" s="8" t="n">
        <v>1419</v>
      </c>
      <c r="Q718" s="9" t="n">
        <f aca="false">O718/(O718+P718)</f>
        <v>0.75797373358349</v>
      </c>
      <c r="R718" s="10" t="n">
        <v>0.804</v>
      </c>
      <c r="S718" s="12" t="n">
        <f aca="false">2*Q718-1</f>
        <v>0.515947467166979</v>
      </c>
      <c r="T718" s="10" t="n">
        <v>0.116</v>
      </c>
      <c r="U718" s="6" t="s">
        <v>71</v>
      </c>
      <c r="V718" s="6" t="s">
        <v>72</v>
      </c>
      <c r="W718" s="6" t="s">
        <v>54</v>
      </c>
      <c r="X718" s="6" t="s">
        <v>1647</v>
      </c>
      <c r="Y718" s="8" t="n">
        <v>10270</v>
      </c>
    </row>
    <row r="719" customFormat="false" ht="15" hidden="false" customHeight="false" outlineLevel="0" collapsed="false">
      <c r="A719" s="5" t="n">
        <f aca="false">RANK(G719,$G$2:$G$1311)</f>
        <v>718</v>
      </c>
      <c r="B719" s="6" t="str">
        <f aca="false">IF(G719&gt;=Parâmetros!$B$4,"A",IF(G719&gt;=Parâmetros!$B$5,"B","C"))</f>
        <v>B</v>
      </c>
      <c r="C719" s="6" t="s">
        <v>1648</v>
      </c>
      <c r="D719" s="6" t="s">
        <v>407</v>
      </c>
      <c r="E719" s="6" t="s">
        <v>50</v>
      </c>
      <c r="F719" s="6" t="s">
        <v>660</v>
      </c>
      <c r="G719" s="7" t="n">
        <f aca="false">J719*S719</f>
        <v>1142.26650929121</v>
      </c>
      <c r="H719" s="7" t="n">
        <f aca="false">I719*Parâmetros!$B$6/100*S719</f>
        <v>64.7627201743236</v>
      </c>
      <c r="I719" s="8" t="n">
        <v>22038</v>
      </c>
      <c r="J719" s="8" t="n">
        <v>3887</v>
      </c>
      <c r="K719" s="9" t="n">
        <f aca="false">J719/I719</f>
        <v>0.176377166712043</v>
      </c>
      <c r="L719" s="10" t="n">
        <v>0.179</v>
      </c>
      <c r="M719" s="6" t="str">
        <f aca="false">IF(K719&gt;L719,"sim","não")</f>
        <v>não</v>
      </c>
      <c r="N719" s="11" t="n">
        <v>-2.07</v>
      </c>
      <c r="O719" s="8" t="n">
        <v>10688</v>
      </c>
      <c r="P719" s="8" t="n">
        <v>5833</v>
      </c>
      <c r="Q719" s="9" t="n">
        <f aca="false">O719/(O719+P719)</f>
        <v>0.646934204951274</v>
      </c>
      <c r="R719" s="10" t="n">
        <v>0.691</v>
      </c>
      <c r="S719" s="12" t="n">
        <f aca="false">2*Q719-1</f>
        <v>0.293868409902548</v>
      </c>
      <c r="T719" s="10" t="n">
        <v>0.081</v>
      </c>
      <c r="U719" s="6" t="s">
        <v>71</v>
      </c>
      <c r="V719" s="6" t="s">
        <v>72</v>
      </c>
      <c r="W719" s="6" t="s">
        <v>211</v>
      </c>
      <c r="X719" s="6" t="s">
        <v>1649</v>
      </c>
      <c r="Y719" s="8" t="n">
        <v>26913</v>
      </c>
    </row>
    <row r="720" customFormat="false" ht="15" hidden="false" customHeight="false" outlineLevel="0" collapsed="false">
      <c r="A720" s="5" t="n">
        <f aca="false">RANK(G720,$G$2:$G$1311)</f>
        <v>719</v>
      </c>
      <c r="B720" s="6" t="str">
        <f aca="false">IF(G720&gt;=Parâmetros!$B$4,"A",IF(G720&gt;=Parâmetros!$B$5,"B","C"))</f>
        <v>B</v>
      </c>
      <c r="C720" s="6" t="s">
        <v>1650</v>
      </c>
      <c r="D720" s="6" t="s">
        <v>49</v>
      </c>
      <c r="E720" s="6" t="s">
        <v>50</v>
      </c>
      <c r="F720" s="6" t="s">
        <v>199</v>
      </c>
      <c r="G720" s="7" t="n">
        <f aca="false">J720*S720</f>
        <v>1142.17832436587</v>
      </c>
      <c r="H720" s="7" t="n">
        <f aca="false">I720*Parâmetros!$B$6/100*S720</f>
        <v>43.7242454522162</v>
      </c>
      <c r="I720" s="8" t="n">
        <v>17709</v>
      </c>
      <c r="J720" s="8" t="n">
        <v>4626</v>
      </c>
      <c r="K720" s="9" t="n">
        <f aca="false">J720/I720</f>
        <v>0.261223106894799</v>
      </c>
      <c r="L720" s="10" t="n">
        <v>0.318</v>
      </c>
      <c r="M720" s="6" t="str">
        <f aca="false">IF(K720&gt;L720,"sim","não")</f>
        <v>não</v>
      </c>
      <c r="N720" s="11" t="n">
        <v>-1.71</v>
      </c>
      <c r="O720" s="8" t="n">
        <v>7300</v>
      </c>
      <c r="P720" s="8" t="n">
        <v>4409</v>
      </c>
      <c r="Q720" s="9" t="n">
        <f aca="false">O720/(O720+P720)</f>
        <v>0.623452045435135</v>
      </c>
      <c r="R720" s="10" t="n">
        <v>0.686</v>
      </c>
      <c r="S720" s="12" t="n">
        <f aca="false">2*Q720-1</f>
        <v>0.246904090870271</v>
      </c>
      <c r="T720" s="10" t="n">
        <v>0.127</v>
      </c>
      <c r="U720" s="6" t="s">
        <v>144</v>
      </c>
      <c r="V720" s="6" t="s">
        <v>72</v>
      </c>
      <c r="W720" s="6" t="s">
        <v>54</v>
      </c>
      <c r="X720" s="6" t="s">
        <v>1651</v>
      </c>
      <c r="Y720" s="8" t="n">
        <v>21491</v>
      </c>
    </row>
    <row r="721" customFormat="false" ht="15" hidden="false" customHeight="false" outlineLevel="0" collapsed="false">
      <c r="A721" s="5" t="n">
        <f aca="false">RANK(G721,$G$2:$G$1311)</f>
        <v>720</v>
      </c>
      <c r="B721" s="6" t="str">
        <f aca="false">IF(G721&gt;=Parâmetros!$B$4,"A",IF(G721&gt;=Parâmetros!$B$5,"B","C"))</f>
        <v>B</v>
      </c>
      <c r="C721" s="6" t="s">
        <v>1652</v>
      </c>
      <c r="D721" s="6" t="s">
        <v>445</v>
      </c>
      <c r="E721" s="6" t="s">
        <v>50</v>
      </c>
      <c r="F721" s="6" t="s">
        <v>1345</v>
      </c>
      <c r="G721" s="7" t="n">
        <f aca="false">J721*S721</f>
        <v>1139.962447537</v>
      </c>
      <c r="H721" s="7" t="n">
        <f aca="false">I721*Parâmetros!$B$6/100*S721</f>
        <v>52.74887342611</v>
      </c>
      <c r="I721" s="8" t="n">
        <v>12873</v>
      </c>
      <c r="J721" s="8" t="n">
        <v>2782</v>
      </c>
      <c r="K721" s="9" t="n">
        <f aca="false">J721/I721</f>
        <v>0.216111240581061</v>
      </c>
      <c r="L721" s="10" t="n">
        <v>0.229</v>
      </c>
      <c r="M721" s="6" t="str">
        <f aca="false">IF(K721&gt;L721,"sim","não")</f>
        <v>não</v>
      </c>
      <c r="N721" s="11" t="n">
        <v>-0.81</v>
      </c>
      <c r="O721" s="8" t="n">
        <v>6382</v>
      </c>
      <c r="P721" s="8" t="n">
        <v>2672</v>
      </c>
      <c r="Q721" s="9" t="n">
        <f aca="false">O721/(O721+P721)</f>
        <v>0.704881820189971</v>
      </c>
      <c r="R721" s="10" t="n">
        <v>0.781</v>
      </c>
      <c r="S721" s="12" t="n">
        <f aca="false">2*Q721-1</f>
        <v>0.409763640379943</v>
      </c>
      <c r="T721" s="10" t="n">
        <v>0.113</v>
      </c>
      <c r="U721" s="6" t="s">
        <v>63</v>
      </c>
      <c r="V721" s="6" t="s">
        <v>59</v>
      </c>
      <c r="W721" s="6" t="s">
        <v>54</v>
      </c>
      <c r="X721" s="6" t="s">
        <v>1653</v>
      </c>
      <c r="Y721" s="8" t="n">
        <v>14683</v>
      </c>
    </row>
    <row r="722" customFormat="false" ht="15" hidden="false" customHeight="false" outlineLevel="0" collapsed="false">
      <c r="A722" s="5" t="n">
        <f aca="false">RANK(G722,$G$2:$G$1311)</f>
        <v>721</v>
      </c>
      <c r="B722" s="6" t="str">
        <f aca="false">IF(G722&gt;=Parâmetros!$B$4,"A",IF(G722&gt;=Parâmetros!$B$5,"B","C"))</f>
        <v>B</v>
      </c>
      <c r="C722" s="6" t="s">
        <v>1654</v>
      </c>
      <c r="D722" s="6" t="s">
        <v>66</v>
      </c>
      <c r="E722" s="6" t="s">
        <v>50</v>
      </c>
      <c r="F722" s="6" t="s">
        <v>99</v>
      </c>
      <c r="G722" s="7" t="n">
        <f aca="false">J722*S722</f>
        <v>1134.68525402726</v>
      </c>
      <c r="H722" s="7" t="n">
        <f aca="false">I722*Parâmetros!$B$6/100*S722</f>
        <v>62.5432961586121</v>
      </c>
      <c r="I722" s="8" t="n">
        <v>9916</v>
      </c>
      <c r="J722" s="8" t="n">
        <v>1799</v>
      </c>
      <c r="K722" s="9" t="n">
        <f aca="false">J722/I722</f>
        <v>0.181423961274708</v>
      </c>
      <c r="L722" s="10" t="n">
        <v>0.175</v>
      </c>
      <c r="M722" s="6" t="str">
        <f aca="false">IF(K722&gt;L722,"sim","não")</f>
        <v>sim</v>
      </c>
      <c r="N722" s="11" t="n">
        <v>-1.92</v>
      </c>
      <c r="O722" s="8" t="n">
        <v>5922</v>
      </c>
      <c r="P722" s="8" t="n">
        <v>1341</v>
      </c>
      <c r="Q722" s="9" t="n">
        <f aca="false">O722/(O722+P722)</f>
        <v>0.815365551425031</v>
      </c>
      <c r="R722" s="10" t="n">
        <v>0.852</v>
      </c>
      <c r="S722" s="12" t="n">
        <f aca="false">2*Q722-1</f>
        <v>0.630731102850062</v>
      </c>
      <c r="T722" s="10" t="n">
        <v>0.103</v>
      </c>
      <c r="U722" s="6" t="s">
        <v>68</v>
      </c>
      <c r="V722" s="6" t="s">
        <v>53</v>
      </c>
      <c r="W722" s="6" t="s">
        <v>54</v>
      </c>
      <c r="X722" s="6" t="s">
        <v>1655</v>
      </c>
      <c r="Y722" s="8" t="n">
        <v>11567</v>
      </c>
    </row>
    <row r="723" customFormat="false" ht="15" hidden="false" customHeight="false" outlineLevel="0" collapsed="false">
      <c r="A723" s="5" t="n">
        <f aca="false">RANK(G723,$G$2:$G$1311)</f>
        <v>722</v>
      </c>
      <c r="B723" s="6" t="str">
        <f aca="false">IF(G723&gt;=Parâmetros!$B$4,"A",IF(G723&gt;=Parâmetros!$B$5,"B","C"))</f>
        <v>B</v>
      </c>
      <c r="C723" s="6" t="s">
        <v>1656</v>
      </c>
      <c r="D723" s="6" t="s">
        <v>445</v>
      </c>
      <c r="E723" s="6" t="s">
        <v>50</v>
      </c>
      <c r="F723" s="6" t="s">
        <v>893</v>
      </c>
      <c r="G723" s="7" t="n">
        <f aca="false">J723*S723</f>
        <v>1133.90069360344</v>
      </c>
      <c r="H723" s="7" t="n">
        <f aca="false">I723*Parâmetros!$B$6/100*S723</f>
        <v>55.2971342067599</v>
      </c>
      <c r="I723" s="8" t="n">
        <v>12777</v>
      </c>
      <c r="J723" s="8" t="n">
        <v>2620</v>
      </c>
      <c r="K723" s="9" t="n">
        <f aca="false">J723/I723</f>
        <v>0.205055959927996</v>
      </c>
      <c r="L723" s="10" t="n">
        <v>0.21</v>
      </c>
      <c r="M723" s="6" t="str">
        <f aca="false">IF(K723&gt;L723,"sim","não")</f>
        <v>não</v>
      </c>
      <c r="N723" s="11" t="n">
        <v>-0.88</v>
      </c>
      <c r="O723" s="8" t="n">
        <v>6507</v>
      </c>
      <c r="P723" s="8" t="n">
        <v>2576</v>
      </c>
      <c r="Q723" s="9" t="n">
        <f aca="false">O723/(O723+P723)</f>
        <v>0.71639326213806</v>
      </c>
      <c r="R723" s="10" t="n">
        <v>0.746</v>
      </c>
      <c r="S723" s="12" t="n">
        <f aca="false">2*Q723-1</f>
        <v>0.43278652427612</v>
      </c>
      <c r="T723" s="10" t="n">
        <v>0.129</v>
      </c>
      <c r="U723" s="6" t="s">
        <v>52</v>
      </c>
      <c r="V723" s="6" t="s">
        <v>53</v>
      </c>
      <c r="W723" s="6" t="s">
        <v>54</v>
      </c>
      <c r="X723" s="6" t="s">
        <v>1657</v>
      </c>
      <c r="Y723" s="8" t="n">
        <v>16441</v>
      </c>
    </row>
    <row r="724" customFormat="false" ht="15" hidden="false" customHeight="false" outlineLevel="0" collapsed="false">
      <c r="A724" s="5" t="n">
        <f aca="false">RANK(G724,$G$2:$G$1311)</f>
        <v>723</v>
      </c>
      <c r="B724" s="6" t="str">
        <f aca="false">IF(G724&gt;=Parâmetros!$B$4,"A",IF(G724&gt;=Parâmetros!$B$5,"B","C"))</f>
        <v>B</v>
      </c>
      <c r="C724" s="6" t="s">
        <v>1658</v>
      </c>
      <c r="D724" s="6" t="s">
        <v>86</v>
      </c>
      <c r="E724" s="6" t="s">
        <v>50</v>
      </c>
      <c r="F724" s="6" t="s">
        <v>161</v>
      </c>
      <c r="G724" s="7" t="n">
        <f aca="false">J724*S724</f>
        <v>1132.49158249158</v>
      </c>
      <c r="H724" s="7" t="n">
        <f aca="false">I724*Parâmetros!$B$6/100*S724</f>
        <v>45.0993265993266</v>
      </c>
      <c r="I724" s="8" t="n">
        <v>7654</v>
      </c>
      <c r="J724" s="8" t="n">
        <v>1922</v>
      </c>
      <c r="K724" s="9" t="n">
        <f aca="false">J724/I724</f>
        <v>0.251110530441599</v>
      </c>
      <c r="L724" s="10" t="n">
        <v>0.207</v>
      </c>
      <c r="M724" s="6" t="str">
        <f aca="false">IF(K724&gt;L724,"sim","não")</f>
        <v>sim</v>
      </c>
      <c r="N724" s="11" t="n">
        <v>1.17</v>
      </c>
      <c r="O724" s="8" t="n">
        <v>4248</v>
      </c>
      <c r="P724" s="8" t="n">
        <v>1098</v>
      </c>
      <c r="Q724" s="9" t="n">
        <f aca="false">O724/(O724+P724)</f>
        <v>0.794612794612795</v>
      </c>
      <c r="R724" s="10" t="n">
        <v>0.852</v>
      </c>
      <c r="S724" s="12" t="n">
        <f aca="false">2*Q724-1</f>
        <v>0.589225589225589</v>
      </c>
      <c r="T724" s="10" t="n">
        <v>0.079</v>
      </c>
      <c r="U724" s="6" t="s">
        <v>96</v>
      </c>
      <c r="V724" s="6" t="s">
        <v>72</v>
      </c>
      <c r="W724" s="6" t="s">
        <v>54</v>
      </c>
      <c r="X724" s="6" t="s">
        <v>1659</v>
      </c>
      <c r="Y724" s="8" t="n">
        <v>17432</v>
      </c>
    </row>
    <row r="725" customFormat="false" ht="15" hidden="false" customHeight="false" outlineLevel="0" collapsed="false">
      <c r="A725" s="5" t="n">
        <f aca="false">RANK(G725,$G$2:$G$1311)</f>
        <v>724</v>
      </c>
      <c r="B725" s="6" t="str">
        <f aca="false">IF(G725&gt;=Parâmetros!$B$4,"A",IF(G725&gt;=Parâmetros!$B$5,"B","C"))</f>
        <v>B</v>
      </c>
      <c r="C725" s="6" t="s">
        <v>1660</v>
      </c>
      <c r="D725" s="6" t="s">
        <v>407</v>
      </c>
      <c r="E725" s="6" t="s">
        <v>50</v>
      </c>
      <c r="F725" s="6" t="s">
        <v>1246</v>
      </c>
      <c r="G725" s="7" t="n">
        <f aca="false">J725*S725</f>
        <v>1130.58418905613</v>
      </c>
      <c r="H725" s="7" t="n">
        <f aca="false">I725*Parâmetros!$B$6/100*S725</f>
        <v>66.9406695737797</v>
      </c>
      <c r="I725" s="8" t="n">
        <v>28142</v>
      </c>
      <c r="J725" s="8" t="n">
        <v>4753</v>
      </c>
      <c r="K725" s="9" t="n">
        <f aca="false">J725/I725</f>
        <v>0.168893468836614</v>
      </c>
      <c r="L725" s="10" t="n">
        <v>0.176</v>
      </c>
      <c r="M725" s="6" t="str">
        <f aca="false">IF(K725&gt;L725,"sim","não")</f>
        <v>não</v>
      </c>
      <c r="N725" s="11" t="n">
        <v>1.54</v>
      </c>
      <c r="O725" s="8" t="n">
        <v>13200</v>
      </c>
      <c r="P725" s="8" t="n">
        <v>8127</v>
      </c>
      <c r="Q725" s="9" t="n">
        <f aca="false">O725/(O725+P725)</f>
        <v>0.618933745955831</v>
      </c>
      <c r="R725" s="10" t="n">
        <v>0.64</v>
      </c>
      <c r="S725" s="12" t="n">
        <f aca="false">2*Q725-1</f>
        <v>0.237867491911661</v>
      </c>
      <c r="T725" s="10" t="n">
        <v>0.086</v>
      </c>
      <c r="U725" s="6" t="s">
        <v>71</v>
      </c>
      <c r="V725" s="6" t="s">
        <v>72</v>
      </c>
      <c r="W725" s="6" t="s">
        <v>211</v>
      </c>
      <c r="X725" s="6" t="s">
        <v>1661</v>
      </c>
      <c r="Y725" s="8" t="n">
        <v>33035</v>
      </c>
    </row>
    <row r="726" customFormat="false" ht="15" hidden="false" customHeight="false" outlineLevel="0" collapsed="false">
      <c r="A726" s="5" t="n">
        <f aca="false">RANK(G726,$G$2:$G$1311)</f>
        <v>725</v>
      </c>
      <c r="B726" s="6" t="str">
        <f aca="false">IF(G726&gt;=Parâmetros!$B$4,"A",IF(G726&gt;=Parâmetros!$B$5,"B","C"))</f>
        <v>B</v>
      </c>
      <c r="C726" s="6" t="s">
        <v>1662</v>
      </c>
      <c r="D726" s="6" t="s">
        <v>75</v>
      </c>
      <c r="E726" s="6" t="s">
        <v>50</v>
      </c>
      <c r="F726" s="6" t="s">
        <v>597</v>
      </c>
      <c r="G726" s="7" t="n">
        <f aca="false">J726*S726</f>
        <v>1129.04771901494</v>
      </c>
      <c r="H726" s="7" t="n">
        <f aca="false">I726*Parâmetros!$B$6/100*S726</f>
        <v>74.8931861122325</v>
      </c>
      <c r="I726" s="8" t="n">
        <v>15973</v>
      </c>
      <c r="J726" s="8" t="n">
        <v>2408</v>
      </c>
      <c r="K726" s="9" t="n">
        <f aca="false">J726/I726</f>
        <v>0.150754398046704</v>
      </c>
      <c r="L726" s="10" t="n">
        <v>0.155</v>
      </c>
      <c r="M726" s="6" t="str">
        <f aca="false">IF(K726&gt;L726,"sim","não")</f>
        <v>não</v>
      </c>
      <c r="N726" s="11" t="n">
        <v>1.96</v>
      </c>
      <c r="O726" s="8" t="n">
        <v>9096</v>
      </c>
      <c r="P726" s="8" t="n">
        <v>3289</v>
      </c>
      <c r="Q726" s="9" t="n">
        <f aca="false">O726/(O726+P726)</f>
        <v>0.734436818732338</v>
      </c>
      <c r="R726" s="10" t="n">
        <v>0.8</v>
      </c>
      <c r="S726" s="12" t="n">
        <f aca="false">2*Q726-1</f>
        <v>0.468873637464675</v>
      </c>
      <c r="T726" s="10" t="n">
        <v>0.093</v>
      </c>
      <c r="U726" s="6" t="s">
        <v>68</v>
      </c>
      <c r="V726" s="6" t="s">
        <v>53</v>
      </c>
      <c r="W726" s="6" t="s">
        <v>54</v>
      </c>
      <c r="X726" s="6" t="s">
        <v>1663</v>
      </c>
      <c r="Y726" s="8" t="n">
        <v>17154</v>
      </c>
    </row>
    <row r="727" customFormat="false" ht="15" hidden="false" customHeight="false" outlineLevel="0" collapsed="false">
      <c r="A727" s="5" t="n">
        <f aca="false">RANK(G727,$G$2:$G$1311)</f>
        <v>726</v>
      </c>
      <c r="B727" s="6" t="str">
        <f aca="false">IF(G727&gt;=Parâmetros!$B$4,"A",IF(G727&gt;=Parâmetros!$B$5,"B","C"))</f>
        <v>B</v>
      </c>
      <c r="C727" s="6" t="s">
        <v>1664</v>
      </c>
      <c r="D727" s="6" t="s">
        <v>49</v>
      </c>
      <c r="E727" s="6" t="s">
        <v>50</v>
      </c>
      <c r="F727" s="6" t="s">
        <v>95</v>
      </c>
      <c r="G727" s="7" t="n">
        <f aca="false">J727*S727</f>
        <v>1128.20644216691</v>
      </c>
      <c r="H727" s="7" t="n">
        <f aca="false">I727*Parâmetros!$B$6/100*S727</f>
        <v>52.5636163982431</v>
      </c>
      <c r="I727" s="8" t="n">
        <v>15277</v>
      </c>
      <c r="J727" s="8" t="n">
        <v>3279</v>
      </c>
      <c r="K727" s="9" t="n">
        <f aca="false">J727/I727</f>
        <v>0.214636381488512</v>
      </c>
      <c r="L727" s="10" t="n">
        <v>0.255</v>
      </c>
      <c r="M727" s="6" t="str">
        <f aca="false">IF(K727&gt;L727,"sim","não")</f>
        <v>não</v>
      </c>
      <c r="N727" s="11" t="n">
        <v>0.27</v>
      </c>
      <c r="O727" s="8" t="n">
        <v>7344</v>
      </c>
      <c r="P727" s="8" t="n">
        <v>3584</v>
      </c>
      <c r="Q727" s="9" t="n">
        <f aca="false">O727/(O727+P727)</f>
        <v>0.67203513909224</v>
      </c>
      <c r="R727" s="10" t="n">
        <v>0.695</v>
      </c>
      <c r="S727" s="12" t="n">
        <f aca="false">2*Q727-1</f>
        <v>0.34407027818448</v>
      </c>
      <c r="T727" s="10" t="n">
        <v>0.095</v>
      </c>
      <c r="U727" s="6" t="s">
        <v>71</v>
      </c>
      <c r="V727" s="6" t="s">
        <v>72</v>
      </c>
      <c r="W727" s="6" t="s">
        <v>54</v>
      </c>
      <c r="X727" s="6" t="s">
        <v>1665</v>
      </c>
      <c r="Y727" s="8" t="n">
        <v>17230</v>
      </c>
    </row>
    <row r="728" customFormat="false" ht="15" hidden="false" customHeight="false" outlineLevel="0" collapsed="false">
      <c r="A728" s="5" t="n">
        <f aca="false">RANK(G728,$G$2:$G$1311)</f>
        <v>727</v>
      </c>
      <c r="B728" s="6" t="str">
        <f aca="false">IF(G728&gt;=Parâmetros!$B$4,"A",IF(G728&gt;=Parâmetros!$B$5,"B","C"))</f>
        <v>B</v>
      </c>
      <c r="C728" s="6" t="s">
        <v>1666</v>
      </c>
      <c r="D728" s="6" t="s">
        <v>49</v>
      </c>
      <c r="E728" s="6" t="s">
        <v>50</v>
      </c>
      <c r="F728" s="6" t="s">
        <v>468</v>
      </c>
      <c r="G728" s="7" t="n">
        <f aca="false">J728*S728</f>
        <v>1126.67769176636</v>
      </c>
      <c r="H728" s="7" t="n">
        <f aca="false">I728*Parâmetros!$B$6/100*S728</f>
        <v>62.0885080928923</v>
      </c>
      <c r="I728" s="8" t="n">
        <v>11523</v>
      </c>
      <c r="J728" s="8" t="n">
        <v>2091</v>
      </c>
      <c r="K728" s="9" t="n">
        <f aca="false">J728/I728</f>
        <v>0.181463160635251</v>
      </c>
      <c r="L728" s="10" t="n">
        <v>0.209</v>
      </c>
      <c r="M728" s="6" t="str">
        <f aca="false">IF(K728&gt;L728,"sim","não")</f>
        <v>não</v>
      </c>
      <c r="N728" s="11" t="n">
        <v>-1.6</v>
      </c>
      <c r="O728" s="8" t="n">
        <v>6560</v>
      </c>
      <c r="P728" s="8" t="n">
        <v>1966</v>
      </c>
      <c r="Q728" s="9" t="n">
        <f aca="false">O728/(O728+P728)</f>
        <v>0.769411212760967</v>
      </c>
      <c r="R728" s="10" t="n">
        <v>0.823</v>
      </c>
      <c r="S728" s="12" t="n">
        <f aca="false">2*Q728-1</f>
        <v>0.538822425521933</v>
      </c>
      <c r="T728" s="10" t="n">
        <v>0.115</v>
      </c>
      <c r="U728" s="6" t="s">
        <v>144</v>
      </c>
      <c r="V728" s="6" t="s">
        <v>72</v>
      </c>
      <c r="W728" s="6" t="s">
        <v>54</v>
      </c>
      <c r="X728" s="6" t="s">
        <v>1667</v>
      </c>
      <c r="Y728" s="8" t="n">
        <v>13453</v>
      </c>
    </row>
    <row r="729" customFormat="false" ht="15" hidden="false" customHeight="false" outlineLevel="0" collapsed="false">
      <c r="A729" s="5" t="n">
        <f aca="false">RANK(G729,$G$2:$G$1311)</f>
        <v>728</v>
      </c>
      <c r="B729" s="6" t="str">
        <f aca="false">IF(G729&gt;=Parâmetros!$B$4,"A",IF(G729&gt;=Parâmetros!$B$5,"B","C"))</f>
        <v>B</v>
      </c>
      <c r="C729" s="6" t="s">
        <v>1668</v>
      </c>
      <c r="D729" s="6" t="s">
        <v>177</v>
      </c>
      <c r="E729" s="6" t="s">
        <v>50</v>
      </c>
      <c r="F729" s="6" t="s">
        <v>1029</v>
      </c>
      <c r="G729" s="7" t="n">
        <f aca="false">J729*S729</f>
        <v>1125.52402099314</v>
      </c>
      <c r="H729" s="7" t="n">
        <f aca="false">I729*Parâmetros!$B$6/100*S729</f>
        <v>54.5966653209528</v>
      </c>
      <c r="I729" s="8" t="n">
        <v>20902</v>
      </c>
      <c r="J729" s="8" t="n">
        <v>4309</v>
      </c>
      <c r="K729" s="9" t="n">
        <f aca="false">J729/I729</f>
        <v>0.206152521289829</v>
      </c>
      <c r="L729" s="10" t="n">
        <v>0.222</v>
      </c>
      <c r="M729" s="6" t="str">
        <f aca="false">IF(K729&gt;L729,"sim","não")</f>
        <v>não</v>
      </c>
      <c r="N729" s="11" t="n">
        <v>2.69</v>
      </c>
      <c r="O729" s="8" t="n">
        <v>9372</v>
      </c>
      <c r="P729" s="8" t="n">
        <v>5490</v>
      </c>
      <c r="Q729" s="9" t="n">
        <f aca="false">O729/(O729+P729)</f>
        <v>0.630601534113848</v>
      </c>
      <c r="R729" s="10" t="n">
        <v>0.651</v>
      </c>
      <c r="S729" s="12" t="n">
        <f aca="false">2*Q729-1</f>
        <v>0.261203068227695</v>
      </c>
      <c r="T729" s="10" t="n">
        <v>0.091</v>
      </c>
      <c r="U729" s="6" t="s">
        <v>96</v>
      </c>
      <c r="V729" s="6" t="s">
        <v>72</v>
      </c>
      <c r="W729" s="6" t="s">
        <v>54</v>
      </c>
      <c r="X729" s="6" t="s">
        <v>1669</v>
      </c>
      <c r="Y729" s="8" t="n">
        <v>24092</v>
      </c>
    </row>
    <row r="730" customFormat="false" ht="15" hidden="false" customHeight="false" outlineLevel="0" collapsed="false">
      <c r="A730" s="5" t="n">
        <f aca="false">RANK(G730,$G$2:$G$1311)</f>
        <v>729</v>
      </c>
      <c r="B730" s="6" t="str">
        <f aca="false">IF(G730&gt;=Parâmetros!$B$4,"A",IF(G730&gt;=Parâmetros!$B$5,"B","C"))</f>
        <v>B</v>
      </c>
      <c r="C730" s="6" t="s">
        <v>1670</v>
      </c>
      <c r="D730" s="6" t="s">
        <v>351</v>
      </c>
      <c r="E730" s="6" t="s">
        <v>50</v>
      </c>
      <c r="F730" s="6" t="s">
        <v>352</v>
      </c>
      <c r="G730" s="7" t="n">
        <f aca="false">J730*S730</f>
        <v>1123.44561016013</v>
      </c>
      <c r="H730" s="7" t="n">
        <f aca="false">I730*Parâmetros!$B$6/100*S730</f>
        <v>61.4001325234677</v>
      </c>
      <c r="I730" s="8" t="n">
        <v>9619</v>
      </c>
      <c r="J730" s="8" t="n">
        <v>1760</v>
      </c>
      <c r="K730" s="9" t="n">
        <f aca="false">J730/I730</f>
        <v>0.182971202827737</v>
      </c>
      <c r="L730" s="10" t="n">
        <v>0.185</v>
      </c>
      <c r="M730" s="6" t="str">
        <f aca="false">IF(K730&gt;L730,"sim","não")</f>
        <v>não</v>
      </c>
      <c r="N730" s="11" t="n">
        <v>0.05</v>
      </c>
      <c r="O730" s="8" t="n">
        <v>5934</v>
      </c>
      <c r="P730" s="8" t="n">
        <v>1310</v>
      </c>
      <c r="Q730" s="9" t="n">
        <f aca="false">O730/(O730+P730)</f>
        <v>0.819160684704583</v>
      </c>
      <c r="R730" s="10" t="n">
        <v>0.841</v>
      </c>
      <c r="S730" s="12" t="n">
        <f aca="false">2*Q730-1</f>
        <v>0.638321369409166</v>
      </c>
      <c r="T730" s="10" t="n">
        <v>0.099</v>
      </c>
      <c r="U730" s="6" t="s">
        <v>71</v>
      </c>
      <c r="V730" s="6" t="s">
        <v>72</v>
      </c>
      <c r="W730" s="6" t="s">
        <v>54</v>
      </c>
      <c r="X730" s="6" t="s">
        <v>1671</v>
      </c>
      <c r="Y730" s="8" t="n">
        <v>11096</v>
      </c>
    </row>
    <row r="731" customFormat="false" ht="15" hidden="false" customHeight="false" outlineLevel="0" collapsed="false">
      <c r="A731" s="5" t="n">
        <f aca="false">RANK(G731,$G$2:$G$1311)</f>
        <v>730</v>
      </c>
      <c r="B731" s="6" t="str">
        <f aca="false">IF(G731&gt;=Parâmetros!$B$4,"A",IF(G731&gt;=Parâmetros!$B$5,"B","C"))</f>
        <v>B</v>
      </c>
      <c r="C731" s="6" t="s">
        <v>1672</v>
      </c>
      <c r="D731" s="6" t="s">
        <v>75</v>
      </c>
      <c r="E731" s="6" t="s">
        <v>50</v>
      </c>
      <c r="F731" s="6" t="s">
        <v>319</v>
      </c>
      <c r="G731" s="7" t="n">
        <f aca="false">J731*S731</f>
        <v>1121.75407975025</v>
      </c>
      <c r="H731" s="7" t="n">
        <f aca="false">I731*Parâmetros!$B$6/100*S731</f>
        <v>56.1517723854122</v>
      </c>
      <c r="I731" s="8" t="n">
        <v>20158</v>
      </c>
      <c r="J731" s="8" t="n">
        <v>4027</v>
      </c>
      <c r="K731" s="9" t="n">
        <f aca="false">J731/I731</f>
        <v>0.19977180275821</v>
      </c>
      <c r="L731" s="10" t="n">
        <v>0.199</v>
      </c>
      <c r="M731" s="6" t="str">
        <f aca="false">IF(K731&gt;L731,"sim","não")</f>
        <v>sim</v>
      </c>
      <c r="N731" s="11" t="n">
        <v>-1.29</v>
      </c>
      <c r="O731" s="8" t="n">
        <v>9010</v>
      </c>
      <c r="P731" s="8" t="n">
        <v>5084</v>
      </c>
      <c r="Q731" s="9" t="n">
        <f aca="false">O731/(O731+P731)</f>
        <v>0.639279125869164</v>
      </c>
      <c r="R731" s="10" t="n">
        <v>0.747</v>
      </c>
      <c r="S731" s="12" t="n">
        <f aca="false">2*Q731-1</f>
        <v>0.278558251738328</v>
      </c>
      <c r="T731" s="10" t="n">
        <v>0.113</v>
      </c>
      <c r="U731" s="6" t="s">
        <v>63</v>
      </c>
      <c r="V731" s="6" t="s">
        <v>59</v>
      </c>
      <c r="W731" s="6" t="s">
        <v>54</v>
      </c>
      <c r="X731" s="6" t="s">
        <v>1673</v>
      </c>
      <c r="Y731" s="8" t="n">
        <v>23965</v>
      </c>
    </row>
    <row r="732" customFormat="false" ht="15" hidden="false" customHeight="false" outlineLevel="0" collapsed="false">
      <c r="A732" s="5" t="n">
        <f aca="false">RANK(G732,$G$2:$G$1311)</f>
        <v>731</v>
      </c>
      <c r="B732" s="6" t="str">
        <f aca="false">IF(G732&gt;=Parâmetros!$B$4,"A",IF(G732&gt;=Parâmetros!$B$5,"B","C"))</f>
        <v>B</v>
      </c>
      <c r="C732" s="6" t="s">
        <v>1674</v>
      </c>
      <c r="D732" s="6" t="s">
        <v>407</v>
      </c>
      <c r="E732" s="6" t="s">
        <v>50</v>
      </c>
      <c r="F732" s="6" t="s">
        <v>994</v>
      </c>
      <c r="G732" s="7" t="n">
        <f aca="false">J732*S732</f>
        <v>1120.21207658321</v>
      </c>
      <c r="H732" s="7" t="n">
        <f aca="false">I732*Parâmetros!$B$6/100*S732</f>
        <v>49.6736377025037</v>
      </c>
      <c r="I732" s="8" t="n">
        <v>9720</v>
      </c>
      <c r="J732" s="8" t="n">
        <v>2192</v>
      </c>
      <c r="K732" s="9" t="n">
        <f aca="false">J732/I732</f>
        <v>0.225514403292181</v>
      </c>
      <c r="L732" s="10" t="n">
        <v>0.222</v>
      </c>
      <c r="M732" s="6" t="str">
        <f aca="false">IF(K732&gt;L732,"sim","não")</f>
        <v>sim</v>
      </c>
      <c r="N732" s="11" t="n">
        <v>-0.44</v>
      </c>
      <c r="O732" s="8" t="n">
        <v>5130</v>
      </c>
      <c r="P732" s="8" t="n">
        <v>1660</v>
      </c>
      <c r="Q732" s="9" t="n">
        <f aca="false">O732/(O732+P732)</f>
        <v>0.755522827687776</v>
      </c>
      <c r="R732" s="10" t="n">
        <v>0.785</v>
      </c>
      <c r="S732" s="12" t="n">
        <f aca="false">2*Q732-1</f>
        <v>0.511045655375552</v>
      </c>
      <c r="T732" s="10" t="n">
        <v>0.123</v>
      </c>
      <c r="U732" s="6" t="s">
        <v>96</v>
      </c>
      <c r="V732" s="6" t="s">
        <v>72</v>
      </c>
      <c r="W732" s="6" t="s">
        <v>211</v>
      </c>
      <c r="X732" s="6" t="s">
        <v>1675</v>
      </c>
      <c r="Y732" s="8" t="n">
        <v>11000</v>
      </c>
    </row>
    <row r="733" customFormat="false" ht="15" hidden="false" customHeight="false" outlineLevel="0" collapsed="false">
      <c r="A733" s="5" t="n">
        <f aca="false">RANK(G733,$G$2:$G$1311)</f>
        <v>732</v>
      </c>
      <c r="B733" s="6" t="str">
        <f aca="false">IF(G733&gt;=Parâmetros!$B$4,"A",IF(G733&gt;=Parâmetros!$B$5,"B","C"))</f>
        <v>B</v>
      </c>
      <c r="C733" s="6" t="s">
        <v>1676</v>
      </c>
      <c r="D733" s="6" t="s">
        <v>407</v>
      </c>
      <c r="E733" s="6" t="s">
        <v>50</v>
      </c>
      <c r="F733" s="6" t="s">
        <v>1677</v>
      </c>
      <c r="G733" s="7" t="n">
        <f aca="false">J733*S733</f>
        <v>1118.64224210704</v>
      </c>
      <c r="H733" s="7" t="n">
        <f aca="false">I733*Parâmetros!$B$6/100*S733</f>
        <v>69.3072800945467</v>
      </c>
      <c r="I733" s="8" t="n">
        <v>15421</v>
      </c>
      <c r="J733" s="8" t="n">
        <v>2489</v>
      </c>
      <c r="K733" s="9" t="n">
        <f aca="false">J733/I733</f>
        <v>0.161403281239868</v>
      </c>
      <c r="L733" s="10" t="n">
        <v>0.16</v>
      </c>
      <c r="M733" s="6" t="str">
        <f aca="false">IF(K733&gt;L733,"sim","não")</f>
        <v>sim</v>
      </c>
      <c r="N733" s="11" t="n">
        <v>0.98</v>
      </c>
      <c r="O733" s="8" t="n">
        <v>8585</v>
      </c>
      <c r="P733" s="8" t="n">
        <v>3261</v>
      </c>
      <c r="Q733" s="9" t="n">
        <f aca="false">O733/(O733+P733)</f>
        <v>0.724717204119534</v>
      </c>
      <c r="R733" s="10" t="n">
        <v>0.742</v>
      </c>
      <c r="S733" s="12" t="n">
        <f aca="false">2*Q733-1</f>
        <v>0.449434408239068</v>
      </c>
      <c r="T733" s="10" t="n">
        <v>0.117</v>
      </c>
      <c r="U733" s="6" t="s">
        <v>102</v>
      </c>
      <c r="V733" s="6" t="s">
        <v>72</v>
      </c>
      <c r="W733" s="6" t="s">
        <v>211</v>
      </c>
      <c r="X733" s="6" t="s">
        <v>1678</v>
      </c>
      <c r="Y733" s="8" t="n">
        <v>17793</v>
      </c>
    </row>
    <row r="734" customFormat="false" ht="15" hidden="false" customHeight="false" outlineLevel="0" collapsed="false">
      <c r="A734" s="5" t="n">
        <f aca="false">RANK(G734,$G$2:$G$1311)</f>
        <v>733</v>
      </c>
      <c r="B734" s="6" t="str">
        <f aca="false">IF(G734&gt;=Parâmetros!$B$4,"A",IF(G734&gt;=Parâmetros!$B$5,"B","C"))</f>
        <v>B</v>
      </c>
      <c r="C734" s="6" t="s">
        <v>1679</v>
      </c>
      <c r="D734" s="6" t="s">
        <v>49</v>
      </c>
      <c r="E734" s="6" t="s">
        <v>50</v>
      </c>
      <c r="F734" s="6" t="s">
        <v>564</v>
      </c>
      <c r="G734" s="7" t="n">
        <f aca="false">J734*S734</f>
        <v>1117.00224022058</v>
      </c>
      <c r="H734" s="7" t="n">
        <f aca="false">I734*Parâmetros!$B$6/100*S734</f>
        <v>47.8067895915906</v>
      </c>
      <c r="I734" s="8" t="n">
        <v>8440</v>
      </c>
      <c r="J734" s="8" t="n">
        <v>1972</v>
      </c>
      <c r="K734" s="9" t="n">
        <f aca="false">J734/I734</f>
        <v>0.233649289099526</v>
      </c>
      <c r="L734" s="10" t="n">
        <v>0.276</v>
      </c>
      <c r="M734" s="6" t="str">
        <f aca="false">IF(K734&gt;L734,"sim","não")</f>
        <v>não</v>
      </c>
      <c r="N734" s="11" t="n">
        <v>-0.65</v>
      </c>
      <c r="O734" s="8" t="n">
        <v>4545</v>
      </c>
      <c r="P734" s="8" t="n">
        <v>1258</v>
      </c>
      <c r="Q734" s="9" t="n">
        <f aca="false">O734/(O734+P734)</f>
        <v>0.783215578149233</v>
      </c>
      <c r="R734" s="10" t="n">
        <v>0.807</v>
      </c>
      <c r="S734" s="12" t="n">
        <f aca="false">2*Q734-1</f>
        <v>0.566431156298466</v>
      </c>
      <c r="T734" s="10" t="n">
        <v>0.136</v>
      </c>
      <c r="U734" s="6" t="s">
        <v>68</v>
      </c>
      <c r="V734" s="6" t="s">
        <v>53</v>
      </c>
      <c r="W734" s="6" t="s">
        <v>54</v>
      </c>
      <c r="X734" s="6" t="s">
        <v>1680</v>
      </c>
      <c r="Y734" s="8" t="n">
        <v>10604</v>
      </c>
    </row>
    <row r="735" customFormat="false" ht="15" hidden="false" customHeight="false" outlineLevel="0" collapsed="false">
      <c r="A735" s="5" t="n">
        <f aca="false">RANK(G735,$G$2:$G$1311)</f>
        <v>734</v>
      </c>
      <c r="B735" s="6" t="str">
        <f aca="false">IF(G735&gt;=Parâmetros!$B$4,"A",IF(G735&gt;=Parâmetros!$B$5,"B","C"))</f>
        <v>B</v>
      </c>
      <c r="C735" s="6" t="s">
        <v>1681</v>
      </c>
      <c r="D735" s="6" t="s">
        <v>177</v>
      </c>
      <c r="E735" s="6" t="s">
        <v>50</v>
      </c>
      <c r="F735" s="6" t="s">
        <v>451</v>
      </c>
      <c r="G735" s="7" t="n">
        <f aca="false">J735*S735</f>
        <v>1116.72591314351</v>
      </c>
      <c r="H735" s="7" t="n">
        <f aca="false">I735*Parâmetros!$B$6/100*S735</f>
        <v>49.2075754961174</v>
      </c>
      <c r="I735" s="8" t="n">
        <v>10029</v>
      </c>
      <c r="J735" s="8" t="n">
        <v>2276</v>
      </c>
      <c r="K735" s="9" t="n">
        <f aca="false">J735/I735</f>
        <v>0.226941868581115</v>
      </c>
      <c r="L735" s="10" t="n">
        <v>0.224</v>
      </c>
      <c r="M735" s="6" t="str">
        <f aca="false">IF(K735&gt;L735,"sim","não")</f>
        <v>sim</v>
      </c>
      <c r="N735" s="11" t="n">
        <v>-0.59</v>
      </c>
      <c r="O735" s="8" t="n">
        <v>5183</v>
      </c>
      <c r="P735" s="8" t="n">
        <v>1771</v>
      </c>
      <c r="Q735" s="9" t="n">
        <f aca="false">O735/(O735+P735)</f>
        <v>0.745326430831176</v>
      </c>
      <c r="R735" s="10" t="n">
        <v>0.792</v>
      </c>
      <c r="S735" s="12" t="n">
        <f aca="false">2*Q735-1</f>
        <v>0.490652861662353</v>
      </c>
      <c r="T735" s="10" t="n">
        <v>0.095</v>
      </c>
      <c r="U735" s="6" t="s">
        <v>52</v>
      </c>
      <c r="V735" s="6" t="s">
        <v>53</v>
      </c>
      <c r="W735" s="6" t="s">
        <v>54</v>
      </c>
      <c r="X735" s="6" t="s">
        <v>1682</v>
      </c>
      <c r="Y735" s="8" t="n">
        <v>11446</v>
      </c>
    </row>
    <row r="736" customFormat="false" ht="15" hidden="false" customHeight="false" outlineLevel="0" collapsed="false">
      <c r="A736" s="5" t="n">
        <f aca="false">RANK(G736,$G$2:$G$1311)</f>
        <v>735</v>
      </c>
      <c r="B736" s="6" t="str">
        <f aca="false">IF(G736&gt;=Parâmetros!$B$4,"A",IF(G736&gt;=Parâmetros!$B$5,"B","C"))</f>
        <v>B</v>
      </c>
      <c r="C736" s="6" t="s">
        <v>1683</v>
      </c>
      <c r="D736" s="6" t="s">
        <v>49</v>
      </c>
      <c r="E736" s="6" t="s">
        <v>50</v>
      </c>
      <c r="F736" s="6" t="s">
        <v>255</v>
      </c>
      <c r="G736" s="7" t="n">
        <f aca="false">J736*S736</f>
        <v>1115.3355704698</v>
      </c>
      <c r="H736" s="7" t="n">
        <f aca="false">I736*Parâmetros!$B$6/100*S736</f>
        <v>52.131610738255</v>
      </c>
      <c r="I736" s="8" t="n">
        <v>9465</v>
      </c>
      <c r="J736" s="8" t="n">
        <v>2025</v>
      </c>
      <c r="K736" s="9" t="n">
        <f aca="false">J736/I736</f>
        <v>0.213946117274168</v>
      </c>
      <c r="L736" s="10" t="n">
        <v>0.278</v>
      </c>
      <c r="M736" s="6" t="str">
        <f aca="false">IF(K736&gt;L736,"sim","não")</f>
        <v>não</v>
      </c>
      <c r="N736" s="11" t="n">
        <v>-0.99</v>
      </c>
      <c r="O736" s="8" t="n">
        <v>5199</v>
      </c>
      <c r="P736" s="8" t="n">
        <v>1506</v>
      </c>
      <c r="Q736" s="9" t="n">
        <f aca="false">O736/(O736+P736)</f>
        <v>0.775391498881432</v>
      </c>
      <c r="R736" s="10" t="n">
        <v>0.836</v>
      </c>
      <c r="S736" s="12" t="n">
        <f aca="false">2*Q736-1</f>
        <v>0.550782997762864</v>
      </c>
      <c r="T736" s="10" t="n">
        <v>0.122</v>
      </c>
      <c r="U736" s="6" t="s">
        <v>77</v>
      </c>
      <c r="V736" s="6" t="s">
        <v>59</v>
      </c>
      <c r="W736" s="6" t="s">
        <v>54</v>
      </c>
      <c r="X736" s="6" t="s">
        <v>1684</v>
      </c>
      <c r="Y736" s="8" t="n">
        <v>11024</v>
      </c>
    </row>
    <row r="737" customFormat="false" ht="15" hidden="false" customHeight="false" outlineLevel="0" collapsed="false">
      <c r="A737" s="5" t="n">
        <f aca="false">RANK(G737,$G$2:$G$1311)</f>
        <v>736</v>
      </c>
      <c r="B737" s="6" t="str">
        <f aca="false">IF(G737&gt;=Parâmetros!$B$4,"A",IF(G737&gt;=Parâmetros!$B$5,"B","C"))</f>
        <v>B</v>
      </c>
      <c r="C737" s="6" t="s">
        <v>1685</v>
      </c>
      <c r="D737" s="6" t="s">
        <v>123</v>
      </c>
      <c r="E737" s="6" t="s">
        <v>50</v>
      </c>
      <c r="F737" s="6" t="s">
        <v>329</v>
      </c>
      <c r="G737" s="7" t="n">
        <f aca="false">J737*S737</f>
        <v>1112.914639743</v>
      </c>
      <c r="H737" s="7" t="n">
        <f aca="false">I737*Parâmetros!$B$6/100*S737</f>
        <v>55.3972716842588</v>
      </c>
      <c r="I737" s="8" t="n">
        <v>11817</v>
      </c>
      <c r="J737" s="8" t="n">
        <v>2374</v>
      </c>
      <c r="K737" s="9" t="n">
        <f aca="false">J737/I737</f>
        <v>0.200897012778201</v>
      </c>
      <c r="L737" s="10" t="n">
        <v>0.193</v>
      </c>
      <c r="M737" s="6" t="str">
        <f aca="false">IF(K737&gt;L737,"sim","não")</f>
        <v>sim</v>
      </c>
      <c r="N737" s="11" t="n">
        <v>0.87</v>
      </c>
      <c r="O737" s="8" t="n">
        <v>6401</v>
      </c>
      <c r="P737" s="8" t="n">
        <v>2315</v>
      </c>
      <c r="Q737" s="9" t="n">
        <f aca="false">O737/(O737+P737)</f>
        <v>0.734396512161542</v>
      </c>
      <c r="R737" s="10" t="n">
        <v>0.779</v>
      </c>
      <c r="S737" s="12" t="n">
        <f aca="false">2*Q737-1</f>
        <v>0.468793024323084</v>
      </c>
      <c r="T737" s="10" t="n">
        <v>0.086</v>
      </c>
      <c r="U737" s="6" t="s">
        <v>77</v>
      </c>
      <c r="V737" s="6" t="s">
        <v>59</v>
      </c>
      <c r="W737" s="6" t="s">
        <v>54</v>
      </c>
      <c r="X737" s="6" t="s">
        <v>1686</v>
      </c>
      <c r="Y737" s="8" t="n">
        <v>13886</v>
      </c>
    </row>
    <row r="738" customFormat="false" ht="15" hidden="false" customHeight="false" outlineLevel="0" collapsed="false">
      <c r="A738" s="5" t="n">
        <f aca="false">RANK(G738,$G$2:$G$1311)</f>
        <v>737</v>
      </c>
      <c r="B738" s="6" t="str">
        <f aca="false">IF(G738&gt;=Parâmetros!$B$4,"A",IF(G738&gt;=Parâmetros!$B$5,"B","C"))</f>
        <v>B</v>
      </c>
      <c r="C738" s="6" t="s">
        <v>1687</v>
      </c>
      <c r="D738" s="6" t="s">
        <v>123</v>
      </c>
      <c r="E738" s="6" t="s">
        <v>50</v>
      </c>
      <c r="F738" s="6" t="s">
        <v>930</v>
      </c>
      <c r="G738" s="7" t="n">
        <f aca="false">J738*S738</f>
        <v>1109.27623033627</v>
      </c>
      <c r="H738" s="7" t="n">
        <f aca="false">I738*Parâmetros!$B$6/100*S738</f>
        <v>56.5423582046471</v>
      </c>
      <c r="I738" s="8" t="n">
        <v>9384</v>
      </c>
      <c r="J738" s="8" t="n">
        <v>1841</v>
      </c>
      <c r="K738" s="9" t="n">
        <f aca="false">J738/I738</f>
        <v>0.196184995737425</v>
      </c>
      <c r="L738" s="10" t="n">
        <v>0.183</v>
      </c>
      <c r="M738" s="6" t="str">
        <f aca="false">IF(K738&gt;L738,"sim","não")</f>
        <v>sim</v>
      </c>
      <c r="N738" s="11" t="n">
        <v>1.91</v>
      </c>
      <c r="O738" s="8" t="n">
        <v>5552</v>
      </c>
      <c r="P738" s="8" t="n">
        <v>1377</v>
      </c>
      <c r="Q738" s="9" t="n">
        <f aca="false">O738/(O738+P738)</f>
        <v>0.801270024534565</v>
      </c>
      <c r="R738" s="10" t="n">
        <v>0.833</v>
      </c>
      <c r="S738" s="12" t="n">
        <f aca="false">2*Q738-1</f>
        <v>0.60254004906913</v>
      </c>
      <c r="T738" s="10" t="n">
        <v>0.121</v>
      </c>
      <c r="U738" s="6" t="s">
        <v>71</v>
      </c>
      <c r="V738" s="6" t="s">
        <v>72</v>
      </c>
      <c r="W738" s="6" t="s">
        <v>54</v>
      </c>
      <c r="X738" s="6" t="s">
        <v>1688</v>
      </c>
      <c r="Y738" s="8" t="n">
        <v>11341</v>
      </c>
    </row>
    <row r="739" customFormat="false" ht="15" hidden="false" customHeight="false" outlineLevel="0" collapsed="false">
      <c r="A739" s="5" t="n">
        <f aca="false">RANK(G739,$G$2:$G$1311)</f>
        <v>738</v>
      </c>
      <c r="B739" s="6" t="str">
        <f aca="false">IF(G739&gt;=Parâmetros!$B$4,"A",IF(G739&gt;=Parâmetros!$B$5,"B","C"))</f>
        <v>B</v>
      </c>
      <c r="C739" s="6" t="s">
        <v>1689</v>
      </c>
      <c r="D739" s="6" t="s">
        <v>49</v>
      </c>
      <c r="E739" s="6" t="s">
        <v>50</v>
      </c>
      <c r="F739" s="6" t="s">
        <v>230</v>
      </c>
      <c r="G739" s="7" t="n">
        <f aca="false">J739*S739</f>
        <v>1108.96184141432</v>
      </c>
      <c r="H739" s="7" t="n">
        <f aca="false">I739*Parâmetros!$B$6/100*S739</f>
        <v>50.2886486959566</v>
      </c>
      <c r="I739" s="8" t="n">
        <v>7895</v>
      </c>
      <c r="J739" s="8" t="n">
        <v>1741</v>
      </c>
      <c r="K739" s="9" t="n">
        <f aca="false">J739/I739</f>
        <v>0.220519316022799</v>
      </c>
      <c r="L739" s="10" t="n">
        <v>0.239</v>
      </c>
      <c r="M739" s="6" t="str">
        <f aca="false">IF(K739&gt;L739,"sim","não")</f>
        <v>não</v>
      </c>
      <c r="N739" s="11" t="n">
        <v>-0.71</v>
      </c>
      <c r="O739" s="8" t="n">
        <v>4676</v>
      </c>
      <c r="P739" s="8" t="n">
        <v>1037</v>
      </c>
      <c r="Q739" s="9" t="n">
        <f aca="false">O739/(O739+P739)</f>
        <v>0.818484158935761</v>
      </c>
      <c r="R739" s="10" t="n">
        <v>0.852</v>
      </c>
      <c r="S739" s="12" t="n">
        <f aca="false">2*Q739-1</f>
        <v>0.636968317871521</v>
      </c>
      <c r="T739" s="10" t="n">
        <v>0.074</v>
      </c>
      <c r="U739" s="6" t="s">
        <v>71</v>
      </c>
      <c r="V739" s="6" t="s">
        <v>72</v>
      </c>
      <c r="W739" s="6" t="s">
        <v>54</v>
      </c>
      <c r="X739" s="6" t="s">
        <v>1690</v>
      </c>
      <c r="Y739" s="8" t="n">
        <v>10774</v>
      </c>
    </row>
    <row r="740" customFormat="false" ht="15" hidden="false" customHeight="false" outlineLevel="0" collapsed="false">
      <c r="A740" s="5" t="n">
        <f aca="false">RANK(G740,$G$2:$G$1311)</f>
        <v>739</v>
      </c>
      <c r="B740" s="6" t="str">
        <f aca="false">IF(G740&gt;=Parâmetros!$B$4,"A",IF(G740&gt;=Parâmetros!$B$5,"B","C"))</f>
        <v>B</v>
      </c>
      <c r="C740" s="6" t="s">
        <v>1691</v>
      </c>
      <c r="D740" s="6" t="s">
        <v>49</v>
      </c>
      <c r="E740" s="6" t="s">
        <v>50</v>
      </c>
      <c r="F740" s="6" t="s">
        <v>289</v>
      </c>
      <c r="G740" s="7" t="n">
        <f aca="false">J740*S740</f>
        <v>1107.62868926408</v>
      </c>
      <c r="H740" s="7" t="n">
        <f aca="false">I740*Parâmetros!$B$6/100*S740</f>
        <v>61.7921278515273</v>
      </c>
      <c r="I740" s="8" t="n">
        <v>10304</v>
      </c>
      <c r="J740" s="8" t="n">
        <v>1847</v>
      </c>
      <c r="K740" s="9" t="n">
        <f aca="false">J740/I740</f>
        <v>0.179250776397516</v>
      </c>
      <c r="L740" s="10" t="n">
        <v>0.203</v>
      </c>
      <c r="M740" s="6" t="str">
        <f aca="false">IF(K740&gt;L740,"sim","não")</f>
        <v>não</v>
      </c>
      <c r="N740" s="11" t="n">
        <v>0.1</v>
      </c>
      <c r="O740" s="8" t="n">
        <v>6206</v>
      </c>
      <c r="P740" s="8" t="n">
        <v>1553</v>
      </c>
      <c r="Q740" s="9" t="n">
        <f aca="false">O740/(O740+P740)</f>
        <v>0.799845340894445</v>
      </c>
      <c r="R740" s="10" t="n">
        <v>0.841</v>
      </c>
      <c r="S740" s="12" t="n">
        <f aca="false">2*Q740-1</f>
        <v>0.59969068178889</v>
      </c>
      <c r="T740" s="10" t="n">
        <v>0.09</v>
      </c>
      <c r="U740" s="6" t="s">
        <v>71</v>
      </c>
      <c r="V740" s="6" t="s">
        <v>72</v>
      </c>
      <c r="W740" s="6" t="s">
        <v>54</v>
      </c>
      <c r="X740" s="6" t="s">
        <v>1692</v>
      </c>
      <c r="Y740" s="8" t="n">
        <v>11031</v>
      </c>
    </row>
    <row r="741" customFormat="false" ht="15" hidden="false" customHeight="false" outlineLevel="0" collapsed="false">
      <c r="A741" s="5" t="n">
        <f aca="false">RANK(G741,$G$2:$G$1311)</f>
        <v>740</v>
      </c>
      <c r="B741" s="6" t="str">
        <f aca="false">IF(G741&gt;=Parâmetros!$B$4,"A",IF(G741&gt;=Parâmetros!$B$5,"B","C"))</f>
        <v>B</v>
      </c>
      <c r="C741" s="6" t="s">
        <v>1693</v>
      </c>
      <c r="D741" s="6" t="s">
        <v>445</v>
      </c>
      <c r="E741" s="6" t="s">
        <v>50</v>
      </c>
      <c r="F741" s="6" t="s">
        <v>481</v>
      </c>
      <c r="G741" s="7" t="n">
        <f aca="false">J741*S741</f>
        <v>1106.59379968204</v>
      </c>
      <c r="H741" s="7" t="n">
        <f aca="false">I741*Parâmetros!$B$6/100*S741</f>
        <v>60.5041202967674</v>
      </c>
      <c r="I741" s="8" t="n">
        <v>10547</v>
      </c>
      <c r="J741" s="8" t="n">
        <v>1929</v>
      </c>
      <c r="K741" s="9" t="n">
        <f aca="false">J741/I741</f>
        <v>0.182895610126102</v>
      </c>
      <c r="L741" s="10" t="n">
        <v>0.209</v>
      </c>
      <c r="M741" s="6" t="str">
        <f aca="false">IF(K741&gt;L741,"sim","não")</f>
        <v>não</v>
      </c>
      <c r="N741" s="11" t="n">
        <v>-1.21</v>
      </c>
      <c r="O741" s="8" t="n">
        <v>5939</v>
      </c>
      <c r="P741" s="8" t="n">
        <v>1609</v>
      </c>
      <c r="Q741" s="9" t="n">
        <f aca="false">O741/(O741+P741)</f>
        <v>0.786830948595655</v>
      </c>
      <c r="R741" s="10" t="n">
        <v>0.805</v>
      </c>
      <c r="S741" s="12" t="n">
        <f aca="false">2*Q741-1</f>
        <v>0.573661897191309</v>
      </c>
      <c r="T741" s="10" t="n">
        <v>0.124</v>
      </c>
      <c r="U741" s="6" t="s">
        <v>63</v>
      </c>
      <c r="V741" s="6" t="s">
        <v>59</v>
      </c>
      <c r="W741" s="6" t="s">
        <v>54</v>
      </c>
      <c r="X741" s="6" t="s">
        <v>1694</v>
      </c>
      <c r="Y741" s="8" t="n">
        <v>11049</v>
      </c>
    </row>
    <row r="742" customFormat="false" ht="15" hidden="false" customHeight="false" outlineLevel="0" collapsed="false">
      <c r="A742" s="5" t="n">
        <f aca="false">RANK(G742,$G$2:$G$1311)</f>
        <v>741</v>
      </c>
      <c r="B742" s="6" t="str">
        <f aca="false">IF(G742&gt;=Parâmetros!$B$4,"A",IF(G742&gt;=Parâmetros!$B$5,"B","C"))</f>
        <v>B</v>
      </c>
      <c r="C742" s="6" t="s">
        <v>1695</v>
      </c>
      <c r="D742" s="6" t="s">
        <v>351</v>
      </c>
      <c r="E742" s="6" t="s">
        <v>50</v>
      </c>
      <c r="F742" s="6" t="s">
        <v>1032</v>
      </c>
      <c r="G742" s="7" t="n">
        <f aca="false">J742*S742</f>
        <v>1106.17638090771</v>
      </c>
      <c r="H742" s="7" t="n">
        <f aca="false">I742*Parâmetros!$B$6/100*S742</f>
        <v>59.1090535944647</v>
      </c>
      <c r="I742" s="8" t="n">
        <v>11510</v>
      </c>
      <c r="J742" s="8" t="n">
        <v>2154</v>
      </c>
      <c r="K742" s="9" t="n">
        <f aca="false">J742/I742</f>
        <v>0.187141615986099</v>
      </c>
      <c r="L742" s="10" t="n">
        <v>0.196</v>
      </c>
      <c r="M742" s="6" t="str">
        <f aca="false">IF(K742&gt;L742,"sim","não")</f>
        <v>não</v>
      </c>
      <c r="N742" s="11" t="n">
        <v>2.24</v>
      </c>
      <c r="O742" s="8" t="n">
        <v>6453</v>
      </c>
      <c r="P742" s="8" t="n">
        <v>2074</v>
      </c>
      <c r="Q742" s="9" t="n">
        <f aca="false">O742/(O742+P742)</f>
        <v>0.756772604667527</v>
      </c>
      <c r="R742" s="10" t="n">
        <v>0.765</v>
      </c>
      <c r="S742" s="12" t="n">
        <f aca="false">2*Q742-1</f>
        <v>0.513545209335053</v>
      </c>
      <c r="T742" s="10" t="n">
        <v>0.085</v>
      </c>
      <c r="U742" s="6" t="s">
        <v>58</v>
      </c>
      <c r="V742" s="6" t="s">
        <v>59</v>
      </c>
      <c r="W742" s="6" t="s">
        <v>54</v>
      </c>
      <c r="X742" s="6" t="s">
        <v>1696</v>
      </c>
      <c r="Y742" s="8" t="n">
        <v>13407</v>
      </c>
    </row>
    <row r="743" customFormat="false" ht="15" hidden="false" customHeight="false" outlineLevel="0" collapsed="false">
      <c r="A743" s="5" t="n">
        <f aca="false">RANK(G743,$G$2:$G$1311)</f>
        <v>742</v>
      </c>
      <c r="B743" s="6" t="str">
        <f aca="false">IF(G743&gt;=Parâmetros!$B$4,"A",IF(G743&gt;=Parâmetros!$B$5,"B","C"))</f>
        <v>B</v>
      </c>
      <c r="C743" s="6" t="s">
        <v>1697</v>
      </c>
      <c r="D743" s="6" t="s">
        <v>66</v>
      </c>
      <c r="E743" s="6" t="s">
        <v>50</v>
      </c>
      <c r="F743" s="6" t="s">
        <v>484</v>
      </c>
      <c r="G743" s="7" t="n">
        <f aca="false">J743*S743</f>
        <v>1105.47222873213</v>
      </c>
      <c r="H743" s="7" t="n">
        <f aca="false">I743*Parâmetros!$B$6/100*S743</f>
        <v>63.4370986641669</v>
      </c>
      <c r="I743" s="8" t="n">
        <v>11190</v>
      </c>
      <c r="J743" s="8" t="n">
        <v>1950</v>
      </c>
      <c r="K743" s="9" t="n">
        <f aca="false">J743/I743</f>
        <v>0.17426273458445</v>
      </c>
      <c r="L743" s="10" t="n">
        <v>0.255</v>
      </c>
      <c r="M743" s="6" t="str">
        <f aca="false">IF(K743&gt;L743,"sim","não")</f>
        <v>não</v>
      </c>
      <c r="N743" s="11" t="n">
        <v>-0.21</v>
      </c>
      <c r="O743" s="8" t="n">
        <v>6686</v>
      </c>
      <c r="P743" s="8" t="n">
        <v>1848</v>
      </c>
      <c r="Q743" s="9" t="n">
        <f aca="false">O743/(O743+P743)</f>
        <v>0.783454417623623</v>
      </c>
      <c r="R743" s="10" t="n">
        <v>0.796</v>
      </c>
      <c r="S743" s="12" t="n">
        <f aca="false">2*Q743-1</f>
        <v>0.566908835247246</v>
      </c>
      <c r="T743" s="10" t="n">
        <v>0.112</v>
      </c>
      <c r="U743" s="6" t="s">
        <v>52</v>
      </c>
      <c r="V743" s="6" t="s">
        <v>53</v>
      </c>
      <c r="W743" s="6" t="s">
        <v>54</v>
      </c>
      <c r="X743" s="6" t="s">
        <v>1698</v>
      </c>
      <c r="Y743" s="8" t="n">
        <v>14076</v>
      </c>
    </row>
    <row r="744" customFormat="false" ht="15" hidden="false" customHeight="false" outlineLevel="0" collapsed="false">
      <c r="A744" s="5" t="n">
        <f aca="false">RANK(G744,$G$2:$G$1311)</f>
        <v>743</v>
      </c>
      <c r="B744" s="6" t="str">
        <f aca="false">IF(G744&gt;=Parâmetros!$B$4,"A",IF(G744&gt;=Parâmetros!$B$5,"B","C"))</f>
        <v>B</v>
      </c>
      <c r="C744" s="6" t="s">
        <v>1699</v>
      </c>
      <c r="D744" s="6" t="s">
        <v>445</v>
      </c>
      <c r="E744" s="6" t="s">
        <v>50</v>
      </c>
      <c r="F744" s="6" t="s">
        <v>825</v>
      </c>
      <c r="G744" s="7" t="n">
        <f aca="false">J744*S744</f>
        <v>1104.08827443442</v>
      </c>
      <c r="H744" s="7" t="n">
        <f aca="false">I744*Parâmetros!$B$6/100*S744</f>
        <v>57.8694543841491</v>
      </c>
      <c r="I744" s="8" t="n">
        <v>9272</v>
      </c>
      <c r="J744" s="8" t="n">
        <v>1769</v>
      </c>
      <c r="K744" s="9" t="n">
        <f aca="false">J744/I744</f>
        <v>0.190789473684211</v>
      </c>
      <c r="L744" s="10" t="n">
        <v>0.212</v>
      </c>
      <c r="M744" s="6" t="str">
        <f aca="false">IF(K744&gt;L744,"sim","não")</f>
        <v>não</v>
      </c>
      <c r="N744" s="11" t="n">
        <v>-0.46</v>
      </c>
      <c r="O744" s="8" t="n">
        <v>5492</v>
      </c>
      <c r="P744" s="8" t="n">
        <v>1271</v>
      </c>
      <c r="Q744" s="9" t="n">
        <f aca="false">O744/(O744+P744)</f>
        <v>0.812065651338164</v>
      </c>
      <c r="R744" s="10" t="n">
        <v>0.858</v>
      </c>
      <c r="S744" s="12" t="n">
        <f aca="false">2*Q744-1</f>
        <v>0.624131302676327</v>
      </c>
      <c r="T744" s="10" t="n">
        <v>0.111</v>
      </c>
      <c r="U744" s="6" t="s">
        <v>63</v>
      </c>
      <c r="V744" s="6" t="s">
        <v>59</v>
      </c>
      <c r="W744" s="6" t="s">
        <v>54</v>
      </c>
      <c r="X744" s="6" t="s">
        <v>1700</v>
      </c>
      <c r="Y744" s="8" t="n">
        <v>10380</v>
      </c>
    </row>
    <row r="745" customFormat="false" ht="15" hidden="false" customHeight="false" outlineLevel="0" collapsed="false">
      <c r="A745" s="5" t="n">
        <f aca="false">RANK(G745,$G$2:$G$1311)</f>
        <v>744</v>
      </c>
      <c r="B745" s="6" t="str">
        <f aca="false">IF(G745&gt;=Parâmetros!$B$4,"A",IF(G745&gt;=Parâmetros!$B$5,"B","C"))</f>
        <v>B</v>
      </c>
      <c r="C745" s="6" t="s">
        <v>1701</v>
      </c>
      <c r="D745" s="6" t="s">
        <v>49</v>
      </c>
      <c r="E745" s="6" t="s">
        <v>50</v>
      </c>
      <c r="F745" s="6" t="s">
        <v>289</v>
      </c>
      <c r="G745" s="7" t="n">
        <f aca="false">J745*S745</f>
        <v>1102.44020618557</v>
      </c>
      <c r="H745" s="7" t="n">
        <f aca="false">I745*Parâmetros!$B$6/100*S745</f>
        <v>53.8795463917526</v>
      </c>
      <c r="I745" s="8" t="n">
        <v>10928</v>
      </c>
      <c r="J745" s="8" t="n">
        <v>2236</v>
      </c>
      <c r="K745" s="9" t="n">
        <f aca="false">J745/I745</f>
        <v>0.204612005856515</v>
      </c>
      <c r="L745" s="10" t="n">
        <v>0.269</v>
      </c>
      <c r="M745" s="6" t="str">
        <f aca="false">IF(K745&gt;L745,"sim","não")</f>
        <v>não</v>
      </c>
      <c r="N745" s="11" t="n">
        <v>-0.45</v>
      </c>
      <c r="O745" s="8" t="n">
        <v>5793</v>
      </c>
      <c r="P745" s="8" t="n">
        <v>1967</v>
      </c>
      <c r="Q745" s="9" t="n">
        <f aca="false">O745/(O745+P745)</f>
        <v>0.746520618556701</v>
      </c>
      <c r="R745" s="10" t="n">
        <v>0.777</v>
      </c>
      <c r="S745" s="12" t="n">
        <f aca="false">2*Q745-1</f>
        <v>0.493041237113402</v>
      </c>
      <c r="T745" s="10" t="n">
        <v>0.126</v>
      </c>
      <c r="U745" s="6" t="s">
        <v>169</v>
      </c>
      <c r="V745" s="6" t="s">
        <v>59</v>
      </c>
      <c r="W745" s="6" t="s">
        <v>54</v>
      </c>
      <c r="X745" s="6" t="s">
        <v>1702</v>
      </c>
      <c r="Y745" s="8" t="n">
        <v>13800</v>
      </c>
    </row>
    <row r="746" customFormat="false" ht="15" hidden="false" customHeight="false" outlineLevel="0" collapsed="false">
      <c r="A746" s="5" t="n">
        <f aca="false">RANK(G746,$G$2:$G$1311)</f>
        <v>745</v>
      </c>
      <c r="B746" s="6" t="str">
        <f aca="false">IF(G746&gt;=Parâmetros!$B$4,"A",IF(G746&gt;=Parâmetros!$B$5,"B","C"))</f>
        <v>B</v>
      </c>
      <c r="C746" s="6" t="s">
        <v>1703</v>
      </c>
      <c r="D746" s="6" t="s">
        <v>407</v>
      </c>
      <c r="E746" s="6" t="s">
        <v>50</v>
      </c>
      <c r="F746" s="6" t="s">
        <v>660</v>
      </c>
      <c r="G746" s="7" t="n">
        <f aca="false">J746*S746</f>
        <v>1102.28286410995</v>
      </c>
      <c r="H746" s="7" t="n">
        <f aca="false">I746*Parâmetros!$B$6/100*S746</f>
        <v>63.9545466637109</v>
      </c>
      <c r="I746" s="8" t="n">
        <v>12132</v>
      </c>
      <c r="J746" s="8" t="n">
        <v>2091</v>
      </c>
      <c r="K746" s="9" t="n">
        <f aca="false">J746/I746</f>
        <v>0.172354104846686</v>
      </c>
      <c r="L746" s="10" t="n">
        <v>0.169</v>
      </c>
      <c r="M746" s="6" t="str">
        <f aca="false">IF(K746&gt;L746,"sim","não")</f>
        <v>sim</v>
      </c>
      <c r="N746" s="11" t="n">
        <v>-0.04</v>
      </c>
      <c r="O746" s="8" t="n">
        <v>6889</v>
      </c>
      <c r="P746" s="8" t="n">
        <v>2133</v>
      </c>
      <c r="Q746" s="9" t="n">
        <f aca="false">O746/(O746+P746)</f>
        <v>0.763577920638439</v>
      </c>
      <c r="R746" s="10" t="n">
        <v>0.796</v>
      </c>
      <c r="S746" s="12" t="n">
        <f aca="false">2*Q746-1</f>
        <v>0.527155841276879</v>
      </c>
      <c r="T746" s="10" t="n">
        <v>0.111</v>
      </c>
      <c r="U746" s="6" t="s">
        <v>83</v>
      </c>
      <c r="V746" s="6" t="s">
        <v>53</v>
      </c>
      <c r="W746" s="6" t="s">
        <v>211</v>
      </c>
      <c r="X746" s="6" t="s">
        <v>1704</v>
      </c>
      <c r="Y746" s="8" t="n">
        <v>11938</v>
      </c>
    </row>
    <row r="747" customFormat="false" ht="15" hidden="false" customHeight="false" outlineLevel="0" collapsed="false">
      <c r="A747" s="5" t="n">
        <f aca="false">RANK(G747,$G$2:$G$1311)</f>
        <v>746</v>
      </c>
      <c r="B747" s="6" t="str">
        <f aca="false">IF(G747&gt;=Parâmetros!$B$4,"A",IF(G747&gt;=Parâmetros!$B$5,"B","C"))</f>
        <v>B</v>
      </c>
      <c r="C747" s="6" t="s">
        <v>1705</v>
      </c>
      <c r="D747" s="6" t="s">
        <v>141</v>
      </c>
      <c r="E747" s="6" t="s">
        <v>142</v>
      </c>
      <c r="F747" s="6" t="s">
        <v>866</v>
      </c>
      <c r="G747" s="7" t="n">
        <f aca="false">J747*S747</f>
        <v>1101.85913116828</v>
      </c>
      <c r="H747" s="7" t="n">
        <f aca="false">I747*Parâmetros!$B$6/100*S747</f>
        <v>44.7566596372839</v>
      </c>
      <c r="I747" s="8" t="n">
        <v>14497</v>
      </c>
      <c r="J747" s="8" t="n">
        <v>3569</v>
      </c>
      <c r="K747" s="9" t="n">
        <f aca="false">J747/I747</f>
        <v>0.246188866662068</v>
      </c>
      <c r="L747" s="10" t="n">
        <v>0.229</v>
      </c>
      <c r="M747" s="6" t="str">
        <f aca="false">IF(K747&gt;L747,"sim","não")</f>
        <v>sim</v>
      </c>
      <c r="N747" s="11" t="n">
        <v>-2</v>
      </c>
      <c r="O747" s="8" t="n">
        <v>6206</v>
      </c>
      <c r="P747" s="8" t="n">
        <v>3278</v>
      </c>
      <c r="Q747" s="9" t="n">
        <f aca="false">O747/(O747+P747)</f>
        <v>0.654365246731337</v>
      </c>
      <c r="R747" s="10" t="n">
        <v>0.704</v>
      </c>
      <c r="S747" s="12" t="n">
        <f aca="false">2*Q747-1</f>
        <v>0.308730493462674</v>
      </c>
      <c r="T747" s="10" t="n">
        <v>0.157</v>
      </c>
      <c r="U747" s="6" t="s">
        <v>77</v>
      </c>
      <c r="V747" s="6" t="s">
        <v>59</v>
      </c>
      <c r="W747" s="6" t="s">
        <v>54</v>
      </c>
      <c r="X747" s="6" t="s">
        <v>1706</v>
      </c>
      <c r="Y747" s="8" t="n">
        <v>17221</v>
      </c>
    </row>
    <row r="748" customFormat="false" ht="15" hidden="false" customHeight="false" outlineLevel="0" collapsed="false">
      <c r="A748" s="5" t="n">
        <f aca="false">RANK(G748,$G$2:$G$1311)</f>
        <v>747</v>
      </c>
      <c r="B748" s="6" t="str">
        <f aca="false">IF(G748&gt;=Parâmetros!$B$4,"A",IF(G748&gt;=Parâmetros!$B$5,"B","C"))</f>
        <v>B</v>
      </c>
      <c r="C748" s="6" t="s">
        <v>1707</v>
      </c>
      <c r="D748" s="6" t="s">
        <v>123</v>
      </c>
      <c r="E748" s="6" t="s">
        <v>50</v>
      </c>
      <c r="F748" s="6" t="s">
        <v>124</v>
      </c>
      <c r="G748" s="7" t="n">
        <f aca="false">J748*S748</f>
        <v>1100.60925101606</v>
      </c>
      <c r="H748" s="7" t="n">
        <f aca="false">I748*Parâmetros!$B$6/100*S748</f>
        <v>81.8896593768144</v>
      </c>
      <c r="I748" s="8" t="n">
        <v>12857</v>
      </c>
      <c r="J748" s="8" t="n">
        <v>1728</v>
      </c>
      <c r="K748" s="9" t="n">
        <f aca="false">J748/I748</f>
        <v>0.134401493349926</v>
      </c>
      <c r="L748" s="10" t="n">
        <v>0.139</v>
      </c>
      <c r="M748" s="6" t="str">
        <f aca="false">IF(K748&gt;L748,"sim","não")</f>
        <v>não</v>
      </c>
      <c r="N748" s="11" t="n">
        <v>3.57</v>
      </c>
      <c r="O748" s="8" t="n">
        <v>8458</v>
      </c>
      <c r="P748" s="8" t="n">
        <v>1876</v>
      </c>
      <c r="Q748" s="9" t="n">
        <f aca="false">O748/(O748+P748)</f>
        <v>0.818463324946778</v>
      </c>
      <c r="R748" s="10" t="n">
        <v>0.837</v>
      </c>
      <c r="S748" s="12" t="n">
        <f aca="false">2*Q748-1</f>
        <v>0.636926649893555</v>
      </c>
      <c r="T748" s="10" t="n">
        <v>0.112</v>
      </c>
      <c r="U748" s="6" t="s">
        <v>77</v>
      </c>
      <c r="V748" s="6" t="s">
        <v>59</v>
      </c>
      <c r="W748" s="6" t="s">
        <v>54</v>
      </c>
      <c r="X748" s="6" t="s">
        <v>1708</v>
      </c>
      <c r="Y748" s="8" t="n">
        <v>13479</v>
      </c>
    </row>
    <row r="749" customFormat="false" ht="15" hidden="false" customHeight="false" outlineLevel="0" collapsed="false">
      <c r="A749" s="5" t="n">
        <f aca="false">RANK(G749,$G$2:$G$1311)</f>
        <v>748</v>
      </c>
      <c r="B749" s="6" t="str">
        <f aca="false">IF(G749&gt;=Parâmetros!$B$4,"A",IF(G749&gt;=Parâmetros!$B$5,"B","C"))</f>
        <v>B</v>
      </c>
      <c r="C749" s="6" t="s">
        <v>1709</v>
      </c>
      <c r="D749" s="6" t="s">
        <v>49</v>
      </c>
      <c r="E749" s="6" t="s">
        <v>50</v>
      </c>
      <c r="F749" s="6" t="s">
        <v>429</v>
      </c>
      <c r="G749" s="7" t="n">
        <f aca="false">J749*S749</f>
        <v>1099.92072480181</v>
      </c>
      <c r="H749" s="7" t="n">
        <f aca="false">I749*Parâmetros!$B$6/100*S749</f>
        <v>58.5605096262741</v>
      </c>
      <c r="I749" s="8" t="n">
        <v>12831</v>
      </c>
      <c r="J749" s="8" t="n">
        <v>2410</v>
      </c>
      <c r="K749" s="9" t="n">
        <f aca="false">J749/I749</f>
        <v>0.187826358039124</v>
      </c>
      <c r="L749" s="10" t="n">
        <v>0.213</v>
      </c>
      <c r="M749" s="6" t="str">
        <f aca="false">IF(K749&gt;L749,"sim","não")</f>
        <v>não</v>
      </c>
      <c r="N749" s="11" t="n">
        <v>-0.14</v>
      </c>
      <c r="O749" s="8" t="n">
        <v>7073</v>
      </c>
      <c r="P749" s="8" t="n">
        <v>2640</v>
      </c>
      <c r="Q749" s="9" t="n">
        <f aca="false">O749/(O749+P749)</f>
        <v>0.728199320498301</v>
      </c>
      <c r="R749" s="10" t="n">
        <v>0.787</v>
      </c>
      <c r="S749" s="12" t="n">
        <f aca="false">2*Q749-1</f>
        <v>0.456398640996603</v>
      </c>
      <c r="T749" s="10" t="n">
        <v>0.105</v>
      </c>
      <c r="U749" s="6" t="s">
        <v>144</v>
      </c>
      <c r="V749" s="6" t="s">
        <v>72</v>
      </c>
      <c r="W749" s="6" t="s">
        <v>54</v>
      </c>
      <c r="X749" s="6" t="s">
        <v>1710</v>
      </c>
      <c r="Y749" s="8" t="n">
        <v>13732</v>
      </c>
    </row>
    <row r="750" customFormat="false" ht="15" hidden="false" customHeight="false" outlineLevel="0" collapsed="false">
      <c r="A750" s="5" t="n">
        <f aca="false">RANK(G750,$G$2:$G$1311)</f>
        <v>749</v>
      </c>
      <c r="B750" s="6" t="str">
        <f aca="false">IF(G750&gt;=Parâmetros!$B$4,"A",IF(G750&gt;=Parâmetros!$B$5,"B","C"))</f>
        <v>B</v>
      </c>
      <c r="C750" s="6" t="s">
        <v>1711</v>
      </c>
      <c r="D750" s="6" t="s">
        <v>223</v>
      </c>
      <c r="E750" s="6" t="s">
        <v>209</v>
      </c>
      <c r="F750" s="6" t="s">
        <v>1535</v>
      </c>
      <c r="G750" s="7" t="n">
        <f aca="false">J750*S750</f>
        <v>1098.87108886108</v>
      </c>
      <c r="H750" s="7" t="n">
        <f aca="false">I750*Parâmetros!$B$6/100*S750</f>
        <v>61.7877847309136</v>
      </c>
      <c r="I750" s="8" t="n">
        <v>12702</v>
      </c>
      <c r="J750" s="8" t="n">
        <v>2259</v>
      </c>
      <c r="K750" s="9" t="n">
        <f aca="false">J750/I750</f>
        <v>0.177846008502598</v>
      </c>
      <c r="L750" s="10" t="n">
        <v>0.197</v>
      </c>
      <c r="M750" s="6" t="str">
        <f aca="false">IF(K750&gt;L750,"sim","não")</f>
        <v>não</v>
      </c>
      <c r="N750" s="11" t="n">
        <v>6.41</v>
      </c>
      <c r="O750" s="8" t="n">
        <v>7126</v>
      </c>
      <c r="P750" s="8" t="n">
        <v>2462</v>
      </c>
      <c r="Q750" s="9" t="n">
        <f aca="false">O750/(O750+P750)</f>
        <v>0.743220692532332</v>
      </c>
      <c r="R750" s="10" t="n">
        <v>0.754</v>
      </c>
      <c r="S750" s="12" t="n">
        <f aca="false">2*Q750-1</f>
        <v>0.486441385064664</v>
      </c>
      <c r="T750" s="10" t="n">
        <v>0.091</v>
      </c>
      <c r="U750" s="6" t="s">
        <v>96</v>
      </c>
      <c r="V750" s="6" t="s">
        <v>72</v>
      </c>
      <c r="W750" s="6" t="s">
        <v>54</v>
      </c>
      <c r="X750" s="6" t="s">
        <v>1712</v>
      </c>
      <c r="Y750" s="8" t="n">
        <v>12868</v>
      </c>
    </row>
    <row r="751" customFormat="false" ht="15" hidden="false" customHeight="false" outlineLevel="0" collapsed="false">
      <c r="A751" s="5" t="n">
        <f aca="false">RANK(G751,$G$2:$G$1311)</f>
        <v>750</v>
      </c>
      <c r="B751" s="6" t="str">
        <f aca="false">IF(G751&gt;=Parâmetros!$B$4,"A",IF(G751&gt;=Parâmetros!$B$5,"B","C"))</f>
        <v>B</v>
      </c>
      <c r="C751" s="6" t="s">
        <v>1713</v>
      </c>
      <c r="D751" s="6" t="s">
        <v>141</v>
      </c>
      <c r="E751" s="6" t="s">
        <v>142</v>
      </c>
      <c r="F751" s="6" t="s">
        <v>1714</v>
      </c>
      <c r="G751" s="7" t="n">
        <f aca="false">J751*S751</f>
        <v>1095.98592611209</v>
      </c>
      <c r="H751" s="7" t="n">
        <f aca="false">I751*Parâmetros!$B$6/100*S751</f>
        <v>33.6555818044735</v>
      </c>
      <c r="I751" s="8" t="n">
        <v>14052</v>
      </c>
      <c r="J751" s="8" t="n">
        <v>4576</v>
      </c>
      <c r="K751" s="9" t="n">
        <f aca="false">J751/I751</f>
        <v>0.325647594648449</v>
      </c>
      <c r="L751" s="10" t="n">
        <v>0.296</v>
      </c>
      <c r="M751" s="6" t="str">
        <f aca="false">IF(K751&gt;L751,"sim","não")</f>
        <v>sim</v>
      </c>
      <c r="N751" s="11" t="n">
        <v>-0.11</v>
      </c>
      <c r="O751" s="8" t="n">
        <v>4932</v>
      </c>
      <c r="P751" s="8" t="n">
        <v>3026</v>
      </c>
      <c r="Q751" s="9" t="n">
        <f aca="false">O751/(O751+P751)</f>
        <v>0.619753706961548</v>
      </c>
      <c r="R751" s="10" t="n">
        <v>0.659</v>
      </c>
      <c r="S751" s="12" t="n">
        <f aca="false">2*Q751-1</f>
        <v>0.239507413923096</v>
      </c>
      <c r="T751" s="10" t="n">
        <v>0.158</v>
      </c>
      <c r="U751" s="6" t="s">
        <v>196</v>
      </c>
      <c r="V751" s="6" t="s">
        <v>72</v>
      </c>
      <c r="W751" s="6" t="s">
        <v>54</v>
      </c>
      <c r="X751" s="6" t="s">
        <v>1715</v>
      </c>
      <c r="Y751" s="8" t="n">
        <v>17018</v>
      </c>
    </row>
    <row r="752" customFormat="false" ht="15" hidden="false" customHeight="false" outlineLevel="0" collapsed="false">
      <c r="A752" s="5" t="n">
        <f aca="false">RANK(G752,$G$2:$G$1311)</f>
        <v>751</v>
      </c>
      <c r="B752" s="6" t="str">
        <f aca="false">IF(G752&gt;=Parâmetros!$B$4,"A",IF(G752&gt;=Parâmetros!$B$5,"B","C"))</f>
        <v>B</v>
      </c>
      <c r="C752" s="6" t="s">
        <v>1716</v>
      </c>
      <c r="D752" s="6" t="s">
        <v>49</v>
      </c>
      <c r="E752" s="6" t="s">
        <v>50</v>
      </c>
      <c r="F752" s="6" t="s">
        <v>705</v>
      </c>
      <c r="G752" s="7" t="n">
        <f aca="false">J752*S752</f>
        <v>1093.4653168354</v>
      </c>
      <c r="H752" s="7" t="n">
        <f aca="false">I752*Parâmetros!$B$6/100*S752</f>
        <v>43.472575928009</v>
      </c>
      <c r="I752" s="8" t="n">
        <v>16014</v>
      </c>
      <c r="J752" s="8" t="n">
        <v>4028</v>
      </c>
      <c r="K752" s="9" t="n">
        <f aca="false">J752/I752</f>
        <v>0.251529911327588</v>
      </c>
      <c r="L752" s="10" t="n">
        <v>0.254</v>
      </c>
      <c r="M752" s="6" t="str">
        <f aca="false">IF(K752&gt;L752,"sim","não")</f>
        <v>não</v>
      </c>
      <c r="N752" s="11" t="n">
        <v>-0.6</v>
      </c>
      <c r="O752" s="8" t="n">
        <v>6782</v>
      </c>
      <c r="P752" s="8" t="n">
        <v>3886</v>
      </c>
      <c r="Q752" s="9" t="n">
        <f aca="false">O752/(O752+P752)</f>
        <v>0.635733033370829</v>
      </c>
      <c r="R752" s="10" t="n">
        <v>0.656</v>
      </c>
      <c r="S752" s="12" t="n">
        <f aca="false">2*Q752-1</f>
        <v>0.271466066741657</v>
      </c>
      <c r="T752" s="10" t="n">
        <v>0.123</v>
      </c>
      <c r="U752" s="6" t="s">
        <v>96</v>
      </c>
      <c r="V752" s="6" t="s">
        <v>72</v>
      </c>
      <c r="W752" s="6" t="s">
        <v>54</v>
      </c>
      <c r="X752" s="6" t="s">
        <v>1717</v>
      </c>
      <c r="Y752" s="8" t="n">
        <v>18792</v>
      </c>
    </row>
    <row r="753" customFormat="false" ht="15" hidden="false" customHeight="false" outlineLevel="0" collapsed="false">
      <c r="A753" s="5" t="n">
        <f aca="false">RANK(G753,$G$2:$G$1311)</f>
        <v>752</v>
      </c>
      <c r="B753" s="6" t="str">
        <f aca="false">IF(G753&gt;=Parâmetros!$B$4,"A",IF(G753&gt;=Parâmetros!$B$5,"B","C"))</f>
        <v>B</v>
      </c>
      <c r="C753" s="6" t="s">
        <v>1718</v>
      </c>
      <c r="D753" s="6" t="s">
        <v>49</v>
      </c>
      <c r="E753" s="6" t="s">
        <v>50</v>
      </c>
      <c r="F753" s="6" t="s">
        <v>463</v>
      </c>
      <c r="G753" s="7" t="n">
        <f aca="false">J753*S753</f>
        <v>1093.10266121798</v>
      </c>
      <c r="H753" s="7" t="n">
        <f aca="false">I753*Parâmetros!$B$6/100*S753</f>
        <v>51.6629432871524</v>
      </c>
      <c r="I753" s="8" t="n">
        <v>14089</v>
      </c>
      <c r="J753" s="8" t="n">
        <v>2981</v>
      </c>
      <c r="K753" s="9" t="n">
        <f aca="false">J753/I753</f>
        <v>0.211583504861949</v>
      </c>
      <c r="L753" s="10" t="n">
        <v>0.242</v>
      </c>
      <c r="M753" s="6" t="str">
        <f aca="false">IF(K753&gt;L753,"sim","não")</f>
        <v>não</v>
      </c>
      <c r="N753" s="11" t="n">
        <v>-0.1</v>
      </c>
      <c r="O753" s="8" t="n">
        <v>6856</v>
      </c>
      <c r="P753" s="8" t="n">
        <v>3177</v>
      </c>
      <c r="Q753" s="9" t="n">
        <f aca="false">O753/(O753+P753)</f>
        <v>0.683344961626632</v>
      </c>
      <c r="R753" s="10" t="n">
        <v>0.724</v>
      </c>
      <c r="S753" s="12" t="n">
        <f aca="false">2*Q753-1</f>
        <v>0.366689923253264</v>
      </c>
      <c r="T753" s="10" t="n">
        <v>0.106</v>
      </c>
      <c r="U753" s="6" t="s">
        <v>102</v>
      </c>
      <c r="V753" s="6" t="s">
        <v>72</v>
      </c>
      <c r="W753" s="6" t="s">
        <v>54</v>
      </c>
      <c r="X753" s="6" t="s">
        <v>1719</v>
      </c>
      <c r="Y753" s="8" t="n">
        <v>16873</v>
      </c>
    </row>
    <row r="754" customFormat="false" ht="15" hidden="false" customHeight="false" outlineLevel="0" collapsed="false">
      <c r="A754" s="5" t="n">
        <f aca="false">RANK(G754,$G$2:$G$1311)</f>
        <v>753</v>
      </c>
      <c r="B754" s="6" t="str">
        <f aca="false">IF(G754&gt;=Parâmetros!$B$4,"A",IF(G754&gt;=Parâmetros!$B$5,"B","C"))</f>
        <v>B</v>
      </c>
      <c r="C754" s="6" t="s">
        <v>1720</v>
      </c>
      <c r="D754" s="6" t="s">
        <v>49</v>
      </c>
      <c r="E754" s="6" t="s">
        <v>50</v>
      </c>
      <c r="F754" s="6" t="s">
        <v>564</v>
      </c>
      <c r="G754" s="7" t="n">
        <f aca="false">J754*S754</f>
        <v>1090.43045810978</v>
      </c>
      <c r="H754" s="7" t="n">
        <f aca="false">I754*Parâmetros!$B$6/100*S754</f>
        <v>66.2374576970697</v>
      </c>
      <c r="I754" s="8" t="n">
        <v>12568</v>
      </c>
      <c r="J754" s="8" t="n">
        <v>2069</v>
      </c>
      <c r="K754" s="9" t="n">
        <f aca="false">J754/I754</f>
        <v>0.164624443029917</v>
      </c>
      <c r="L754" s="10" t="n">
        <v>0.144</v>
      </c>
      <c r="M754" s="6" t="str">
        <f aca="false">IF(K754&gt;L754,"sim","não")</f>
        <v>sim</v>
      </c>
      <c r="N754" s="11" t="n">
        <v>-0.16</v>
      </c>
      <c r="O754" s="8" t="n">
        <v>7400</v>
      </c>
      <c r="P754" s="8" t="n">
        <v>2292</v>
      </c>
      <c r="Q754" s="9" t="n">
        <f aca="false">O754/(O754+P754)</f>
        <v>0.763516302104829</v>
      </c>
      <c r="R754" s="10" t="n">
        <v>0.801</v>
      </c>
      <c r="S754" s="12" t="n">
        <f aca="false">2*Q754-1</f>
        <v>0.527032604209657</v>
      </c>
      <c r="T754" s="10" t="n">
        <v>0.117</v>
      </c>
      <c r="U754" s="6" t="s">
        <v>120</v>
      </c>
      <c r="V754" s="6" t="s">
        <v>59</v>
      </c>
      <c r="W754" s="6" t="s">
        <v>54</v>
      </c>
      <c r="X754" s="6" t="s">
        <v>1721</v>
      </c>
      <c r="Y754" s="8" t="n">
        <v>13936</v>
      </c>
    </row>
    <row r="755" customFormat="false" ht="15" hidden="false" customHeight="false" outlineLevel="0" collapsed="false">
      <c r="A755" s="5" t="n">
        <f aca="false">RANK(G755,$G$2:$G$1311)</f>
        <v>754</v>
      </c>
      <c r="B755" s="6" t="str">
        <f aca="false">IF(G755&gt;=Parâmetros!$B$4,"A",IF(G755&gt;=Parâmetros!$B$5,"B","C"))</f>
        <v>B</v>
      </c>
      <c r="C755" s="6" t="s">
        <v>1722</v>
      </c>
      <c r="D755" s="6" t="s">
        <v>86</v>
      </c>
      <c r="E755" s="6" t="s">
        <v>50</v>
      </c>
      <c r="F755" s="6" t="s">
        <v>830</v>
      </c>
      <c r="G755" s="7" t="n">
        <f aca="false">J755*S755</f>
        <v>1090.40246354952</v>
      </c>
      <c r="H755" s="7" t="n">
        <f aca="false">I755*Parâmetros!$B$6/100*S755</f>
        <v>53.4062443438914</v>
      </c>
      <c r="I755" s="8" t="n">
        <v>10692</v>
      </c>
      <c r="J755" s="8" t="n">
        <v>2183</v>
      </c>
      <c r="K755" s="9" t="n">
        <f aca="false">J755/I755</f>
        <v>0.204171343060232</v>
      </c>
      <c r="L755" s="10" t="n">
        <v>0.293</v>
      </c>
      <c r="M755" s="6" t="str">
        <f aca="false">IF(K755&gt;L755,"sim","não")</f>
        <v>não</v>
      </c>
      <c r="N755" s="11" t="n">
        <v>-0.72</v>
      </c>
      <c r="O755" s="8" t="n">
        <v>5965</v>
      </c>
      <c r="P755" s="8" t="n">
        <v>1991</v>
      </c>
      <c r="Q755" s="9" t="n">
        <f aca="false">O755/(O755+P755)</f>
        <v>0.749748617395676</v>
      </c>
      <c r="R755" s="10" t="n">
        <v>0.814</v>
      </c>
      <c r="S755" s="12" t="n">
        <f aca="false">2*Q755-1</f>
        <v>0.499497234791352</v>
      </c>
      <c r="T755" s="10" t="n">
        <v>0.111</v>
      </c>
      <c r="U755" s="6" t="s">
        <v>96</v>
      </c>
      <c r="V755" s="6" t="s">
        <v>72</v>
      </c>
      <c r="W755" s="6" t="s">
        <v>54</v>
      </c>
      <c r="X755" s="6" t="s">
        <v>1723</v>
      </c>
      <c r="Y755" s="8" t="n">
        <v>13930</v>
      </c>
    </row>
    <row r="756" customFormat="false" ht="15" hidden="false" customHeight="false" outlineLevel="0" collapsed="false">
      <c r="A756" s="5" t="n">
        <f aca="false">RANK(G756,$G$2:$G$1311)</f>
        <v>755</v>
      </c>
      <c r="B756" s="6" t="str">
        <f aca="false">IF(G756&gt;=Parâmetros!$B$4,"A",IF(G756&gt;=Parâmetros!$B$5,"B","C"))</f>
        <v>B</v>
      </c>
      <c r="C756" s="6" t="s">
        <v>1724</v>
      </c>
      <c r="D756" s="6" t="s">
        <v>86</v>
      </c>
      <c r="E756" s="6" t="s">
        <v>50</v>
      </c>
      <c r="F756" s="6" t="s">
        <v>1725</v>
      </c>
      <c r="G756" s="7" t="n">
        <f aca="false">J756*S756</f>
        <v>1090.34311806915</v>
      </c>
      <c r="H756" s="7" t="n">
        <f aca="false">I756*Parâmetros!$B$6/100*S756</f>
        <v>51.0012818003914</v>
      </c>
      <c r="I756" s="8" t="n">
        <v>16914</v>
      </c>
      <c r="J756" s="8" t="n">
        <v>3616</v>
      </c>
      <c r="K756" s="9" t="n">
        <f aca="false">J756/I756</f>
        <v>0.213787395057349</v>
      </c>
      <c r="L756" s="10" t="n">
        <v>0.226</v>
      </c>
      <c r="M756" s="6" t="str">
        <f aca="false">IF(K756&gt;L756,"sim","não")</f>
        <v>não</v>
      </c>
      <c r="N756" s="11" t="n">
        <v>-1.05</v>
      </c>
      <c r="O756" s="8" t="n">
        <v>7981</v>
      </c>
      <c r="P756" s="8" t="n">
        <v>4283</v>
      </c>
      <c r="Q756" s="9" t="n">
        <f aca="false">O756/(O756+P756)</f>
        <v>0.65076647097195</v>
      </c>
      <c r="R756" s="10" t="n">
        <v>0.722</v>
      </c>
      <c r="S756" s="12" t="n">
        <f aca="false">2*Q756-1</f>
        <v>0.301532941943901</v>
      </c>
      <c r="T756" s="10" t="n">
        <v>0.107</v>
      </c>
      <c r="U756" s="6" t="s">
        <v>96</v>
      </c>
      <c r="V756" s="6" t="s">
        <v>72</v>
      </c>
      <c r="W756" s="6" t="s">
        <v>54</v>
      </c>
      <c r="X756" s="6" t="s">
        <v>1726</v>
      </c>
      <c r="Y756" s="8" t="n">
        <v>22145</v>
      </c>
    </row>
    <row r="757" customFormat="false" ht="15" hidden="false" customHeight="false" outlineLevel="0" collapsed="false">
      <c r="A757" s="5" t="n">
        <f aca="false">RANK(G757,$G$2:$G$1311)</f>
        <v>756</v>
      </c>
      <c r="B757" s="6" t="str">
        <f aca="false">IF(G757&gt;=Parâmetros!$B$4,"A",IF(G757&gt;=Parâmetros!$B$5,"B","C"))</f>
        <v>B</v>
      </c>
      <c r="C757" s="6" t="s">
        <v>575</v>
      </c>
      <c r="D757" s="6" t="s">
        <v>445</v>
      </c>
      <c r="E757" s="6" t="s">
        <v>50</v>
      </c>
      <c r="F757" s="6" t="s">
        <v>1255</v>
      </c>
      <c r="G757" s="7" t="n">
        <f aca="false">J757*S757</f>
        <v>1088.90905291752</v>
      </c>
      <c r="H757" s="7" t="n">
        <f aca="false">I757*Parâmetros!$B$6/100*S757</f>
        <v>53.1921725957269</v>
      </c>
      <c r="I757" s="8" t="n">
        <v>27248</v>
      </c>
      <c r="J757" s="8" t="n">
        <v>5578</v>
      </c>
      <c r="K757" s="9" t="n">
        <f aca="false">J757/I757</f>
        <v>0.204712272460364</v>
      </c>
      <c r="L757" s="10" t="n">
        <v>0.171</v>
      </c>
      <c r="M757" s="6" t="str">
        <f aca="false">IF(K757&gt;L757,"sim","não")</f>
        <v>sim</v>
      </c>
      <c r="N757" s="11" t="n">
        <v>-1.81</v>
      </c>
      <c r="O757" s="8" t="n">
        <v>11440</v>
      </c>
      <c r="P757" s="8" t="n">
        <v>7703</v>
      </c>
      <c r="Q757" s="9" t="n">
        <f aca="false">O757/(O757+P757)</f>
        <v>0.59760748054119</v>
      </c>
      <c r="R757" s="10" t="n">
        <v>0.618</v>
      </c>
      <c r="S757" s="12" t="n">
        <f aca="false">2*Q757-1</f>
        <v>0.19521496108238</v>
      </c>
      <c r="T757" s="10" t="n">
        <v>0.072</v>
      </c>
      <c r="U757" s="6" t="s">
        <v>52</v>
      </c>
      <c r="V757" s="6" t="s">
        <v>53</v>
      </c>
      <c r="W757" s="6" t="s">
        <v>54</v>
      </c>
      <c r="X757" s="6" t="s">
        <v>1727</v>
      </c>
      <c r="Y757" s="8" t="n">
        <v>27605</v>
      </c>
    </row>
    <row r="758" customFormat="false" ht="15" hidden="false" customHeight="false" outlineLevel="0" collapsed="false">
      <c r="A758" s="5" t="n">
        <f aca="false">RANK(G758,$G$2:$G$1311)</f>
        <v>757</v>
      </c>
      <c r="B758" s="6" t="str">
        <f aca="false">IF(G758&gt;=Parâmetros!$B$4,"A",IF(G758&gt;=Parâmetros!$B$5,"B","C"))</f>
        <v>B</v>
      </c>
      <c r="C758" s="6" t="s">
        <v>1728</v>
      </c>
      <c r="D758" s="6" t="s">
        <v>66</v>
      </c>
      <c r="E758" s="6" t="s">
        <v>50</v>
      </c>
      <c r="F758" s="6" t="s">
        <v>484</v>
      </c>
      <c r="G758" s="7" t="n">
        <f aca="false">J758*S758</f>
        <v>1088.82325581395</v>
      </c>
      <c r="H758" s="7" t="n">
        <f aca="false">I758*Parâmetros!$B$6/100*S758</f>
        <v>60.5159069767442</v>
      </c>
      <c r="I758" s="8" t="n">
        <v>19864</v>
      </c>
      <c r="J758" s="8" t="n">
        <v>3574</v>
      </c>
      <c r="K758" s="9" t="n">
        <f aca="false">J758/I758</f>
        <v>0.1799234796617</v>
      </c>
      <c r="L758" s="10" t="n">
        <v>0.195</v>
      </c>
      <c r="M758" s="6" t="str">
        <f aca="false">IF(K758&gt;L758,"sim","não")</f>
        <v>não</v>
      </c>
      <c r="N758" s="11" t="n">
        <v>-0.91</v>
      </c>
      <c r="O758" s="8" t="n">
        <v>9537</v>
      </c>
      <c r="P758" s="8" t="n">
        <v>5083</v>
      </c>
      <c r="Q758" s="9" t="n">
        <f aca="false">O758/(O758+P758)</f>
        <v>0.652325581395349</v>
      </c>
      <c r="R758" s="10" t="n">
        <v>0.656</v>
      </c>
      <c r="S758" s="12" t="n">
        <f aca="false">2*Q758-1</f>
        <v>0.304651162790698</v>
      </c>
      <c r="T758" s="10" t="n">
        <v>0.127</v>
      </c>
      <c r="U758" s="6" t="s">
        <v>83</v>
      </c>
      <c r="V758" s="6" t="s">
        <v>53</v>
      </c>
      <c r="W758" s="6" t="s">
        <v>54</v>
      </c>
      <c r="X758" s="6" t="s">
        <v>1729</v>
      </c>
      <c r="Y758" s="8" t="n">
        <v>23518</v>
      </c>
    </row>
    <row r="759" customFormat="false" ht="15" hidden="false" customHeight="false" outlineLevel="0" collapsed="false">
      <c r="A759" s="5" t="n">
        <f aca="false">RANK(G759,$G$2:$G$1311)</f>
        <v>758</v>
      </c>
      <c r="B759" s="6" t="str">
        <f aca="false">IF(G759&gt;=Parâmetros!$B$4,"A",IF(G759&gt;=Parâmetros!$B$5,"B","C"))</f>
        <v>B</v>
      </c>
      <c r="C759" s="6" t="s">
        <v>1730</v>
      </c>
      <c r="D759" s="6" t="s">
        <v>141</v>
      </c>
      <c r="E759" s="6" t="s">
        <v>142</v>
      </c>
      <c r="F759" s="6" t="s">
        <v>1358</v>
      </c>
      <c r="G759" s="7" t="n">
        <f aca="false">J759*S759</f>
        <v>1086.66893692627</v>
      </c>
      <c r="H759" s="7" t="n">
        <f aca="false">I759*Parâmetros!$B$6/100*S759</f>
        <v>35.6902931596091</v>
      </c>
      <c r="I759" s="8" t="n">
        <v>10868</v>
      </c>
      <c r="J759" s="8" t="n">
        <v>3309</v>
      </c>
      <c r="K759" s="9" t="n">
        <f aca="false">J759/I759</f>
        <v>0.304471843945528</v>
      </c>
      <c r="L759" s="10" t="n">
        <v>0.328</v>
      </c>
      <c r="M759" s="6" t="str">
        <f aca="false">IF(K759&gt;L759,"sim","não")</f>
        <v>não</v>
      </c>
      <c r="N759" s="11" t="n">
        <v>-0.87</v>
      </c>
      <c r="O759" s="8" t="n">
        <v>4486</v>
      </c>
      <c r="P759" s="8" t="n">
        <v>2268</v>
      </c>
      <c r="Q759" s="9" t="n">
        <f aca="false">O759/(O759+P759)</f>
        <v>0.664198993189221</v>
      </c>
      <c r="R759" s="10" t="n">
        <v>0.701</v>
      </c>
      <c r="S759" s="12" t="n">
        <f aca="false">2*Q759-1</f>
        <v>0.328397986378442</v>
      </c>
      <c r="T759" s="10" t="n">
        <v>0.148</v>
      </c>
      <c r="U759" s="6" t="s">
        <v>144</v>
      </c>
      <c r="V759" s="6" t="s">
        <v>72</v>
      </c>
      <c r="W759" s="6" t="s">
        <v>54</v>
      </c>
      <c r="X759" s="6" t="s">
        <v>1731</v>
      </c>
      <c r="Y759" s="8" t="n">
        <v>14037</v>
      </c>
    </row>
    <row r="760" customFormat="false" ht="15" hidden="false" customHeight="false" outlineLevel="0" collapsed="false">
      <c r="A760" s="5" t="n">
        <f aca="false">RANK(G760,$G$2:$G$1311)</f>
        <v>759</v>
      </c>
      <c r="B760" s="6" t="str">
        <f aca="false">IF(G760&gt;=Parâmetros!$B$4,"A",IF(G760&gt;=Parâmetros!$B$5,"B","C"))</f>
        <v>B</v>
      </c>
      <c r="C760" s="6" t="s">
        <v>1732</v>
      </c>
      <c r="D760" s="6" t="s">
        <v>208</v>
      </c>
      <c r="E760" s="6" t="s">
        <v>209</v>
      </c>
      <c r="F760" s="6" t="s">
        <v>473</v>
      </c>
      <c r="G760" s="7" t="n">
        <f aca="false">J760*S760</f>
        <v>1085.69895968791</v>
      </c>
      <c r="H760" s="7" t="n">
        <f aca="false">I760*Parâmetros!$B$6/100*S760</f>
        <v>51.8634850455137</v>
      </c>
      <c r="I760" s="8" t="n">
        <v>12444</v>
      </c>
      <c r="J760" s="8" t="n">
        <v>2605</v>
      </c>
      <c r="K760" s="9" t="n">
        <f aca="false">J760/I760</f>
        <v>0.209337833494053</v>
      </c>
      <c r="L760" s="10" t="n">
        <v>0.234</v>
      </c>
      <c r="M760" s="6" t="str">
        <f aca="false">IF(K760&gt;L760,"sim","não")</f>
        <v>não</v>
      </c>
      <c r="N760" s="11" t="n">
        <v>2.09</v>
      </c>
      <c r="O760" s="8" t="n">
        <v>6537</v>
      </c>
      <c r="P760" s="8" t="n">
        <v>2691</v>
      </c>
      <c r="Q760" s="9" t="n">
        <f aca="false">O760/(O760+P760)</f>
        <v>0.708387516254877</v>
      </c>
      <c r="R760" s="10" t="n">
        <v>0.74</v>
      </c>
      <c r="S760" s="12" t="n">
        <f aca="false">2*Q760-1</f>
        <v>0.416775032509753</v>
      </c>
      <c r="T760" s="10" t="n">
        <v>0.051</v>
      </c>
      <c r="U760" s="6" t="s">
        <v>83</v>
      </c>
      <c r="V760" s="6" t="s">
        <v>53</v>
      </c>
      <c r="W760" s="6" t="s">
        <v>211</v>
      </c>
      <c r="X760" s="6" t="s">
        <v>1733</v>
      </c>
      <c r="Y760" s="8" t="n">
        <v>15866</v>
      </c>
    </row>
    <row r="761" customFormat="false" ht="15" hidden="false" customHeight="false" outlineLevel="0" collapsed="false">
      <c r="A761" s="5" t="n">
        <f aca="false">RANK(G761,$G$2:$G$1311)</f>
        <v>760</v>
      </c>
      <c r="B761" s="6" t="str">
        <f aca="false">IF(G761&gt;=Parâmetros!$B$4,"A",IF(G761&gt;=Parâmetros!$B$5,"B","C"))</f>
        <v>B</v>
      </c>
      <c r="C761" s="6" t="s">
        <v>1734</v>
      </c>
      <c r="D761" s="6" t="s">
        <v>66</v>
      </c>
      <c r="E761" s="6" t="s">
        <v>50</v>
      </c>
      <c r="F761" s="6" t="s">
        <v>286</v>
      </c>
      <c r="G761" s="7" t="n">
        <f aca="false">J761*S761</f>
        <v>1080.73106570415</v>
      </c>
      <c r="H761" s="7" t="n">
        <f aca="false">I761*Parâmetros!$B$6/100*S761</f>
        <v>57.9816652392023</v>
      </c>
      <c r="I761" s="8" t="n">
        <v>11111</v>
      </c>
      <c r="J761" s="8" t="n">
        <v>2071</v>
      </c>
      <c r="K761" s="9" t="n">
        <f aca="false">J761/I761</f>
        <v>0.186391863918639</v>
      </c>
      <c r="L761" s="10" t="n">
        <v>0.195</v>
      </c>
      <c r="M761" s="6" t="str">
        <f aca="false">IF(K761&gt;L761,"sim","não")</f>
        <v>não</v>
      </c>
      <c r="N761" s="11" t="n">
        <v>-1.39</v>
      </c>
      <c r="O761" s="8" t="n">
        <v>6219</v>
      </c>
      <c r="P761" s="8" t="n">
        <v>1954</v>
      </c>
      <c r="Q761" s="9" t="n">
        <f aca="false">O761/(O761+P761)</f>
        <v>0.760920102777438</v>
      </c>
      <c r="R761" s="10" t="n">
        <v>0.772</v>
      </c>
      <c r="S761" s="12" t="n">
        <f aca="false">2*Q761-1</f>
        <v>0.521840205554876</v>
      </c>
      <c r="T761" s="10" t="n">
        <v>0.084</v>
      </c>
      <c r="U761" s="6" t="s">
        <v>63</v>
      </c>
      <c r="V761" s="6" t="s">
        <v>59</v>
      </c>
      <c r="W761" s="6" t="s">
        <v>54</v>
      </c>
      <c r="X761" s="6" t="s">
        <v>1735</v>
      </c>
      <c r="Y761" s="8" t="n">
        <v>11333</v>
      </c>
    </row>
    <row r="762" customFormat="false" ht="15" hidden="false" customHeight="false" outlineLevel="0" collapsed="false">
      <c r="A762" s="5" t="n">
        <f aca="false">RANK(G762,$G$2:$G$1311)</f>
        <v>761</v>
      </c>
      <c r="B762" s="6" t="str">
        <f aca="false">IF(G762&gt;=Parâmetros!$B$4,"A",IF(G762&gt;=Parâmetros!$B$5,"B","C"))</f>
        <v>B</v>
      </c>
      <c r="C762" s="6" t="s">
        <v>1736</v>
      </c>
      <c r="D762" s="6" t="s">
        <v>49</v>
      </c>
      <c r="E762" s="6" t="s">
        <v>50</v>
      </c>
      <c r="F762" s="6" t="s">
        <v>1239</v>
      </c>
      <c r="G762" s="7" t="n">
        <f aca="false">J762*S762</f>
        <v>1079.22239974437</v>
      </c>
      <c r="H762" s="7" t="n">
        <f aca="false">I762*Parâmetros!$B$6/100*S762</f>
        <v>45.0899217127337</v>
      </c>
      <c r="I762" s="8" t="n">
        <v>9154</v>
      </c>
      <c r="J762" s="8" t="n">
        <v>2191</v>
      </c>
      <c r="K762" s="9" t="n">
        <f aca="false">J762/I762</f>
        <v>0.239348918505571</v>
      </c>
      <c r="L762" s="10" t="n">
        <v>0.261</v>
      </c>
      <c r="M762" s="6" t="str">
        <f aca="false">IF(K762&gt;L762,"sim","não")</f>
        <v>não</v>
      </c>
      <c r="N762" s="11" t="n">
        <v>-0.09</v>
      </c>
      <c r="O762" s="8" t="n">
        <v>4671</v>
      </c>
      <c r="P762" s="8" t="n">
        <v>1588</v>
      </c>
      <c r="Q762" s="9" t="n">
        <f aca="false">O762/(O762+P762)</f>
        <v>0.7462853490973</v>
      </c>
      <c r="R762" s="10" t="n">
        <v>0.773</v>
      </c>
      <c r="S762" s="12" t="n">
        <f aca="false">2*Q762-1</f>
        <v>0.4925706981946</v>
      </c>
      <c r="T762" s="10" t="n">
        <v>0.132</v>
      </c>
      <c r="U762" s="6" t="s">
        <v>71</v>
      </c>
      <c r="V762" s="6" t="s">
        <v>72</v>
      </c>
      <c r="W762" s="6" t="s">
        <v>54</v>
      </c>
      <c r="X762" s="6" t="s">
        <v>1737</v>
      </c>
      <c r="Y762" s="8" t="n">
        <v>10478</v>
      </c>
    </row>
    <row r="763" customFormat="false" ht="15" hidden="false" customHeight="false" outlineLevel="0" collapsed="false">
      <c r="A763" s="5" t="n">
        <f aca="false">RANK(G763,$G$2:$G$1311)</f>
        <v>762</v>
      </c>
      <c r="B763" s="6" t="str">
        <f aca="false">IF(G763&gt;=Parâmetros!$B$4,"A",IF(G763&gt;=Parâmetros!$B$5,"B","C"))</f>
        <v>B</v>
      </c>
      <c r="C763" s="6" t="s">
        <v>1738</v>
      </c>
      <c r="D763" s="6" t="s">
        <v>351</v>
      </c>
      <c r="E763" s="6" t="s">
        <v>50</v>
      </c>
      <c r="F763" s="6" t="s">
        <v>505</v>
      </c>
      <c r="G763" s="7" t="n">
        <f aca="false">J763*S763</f>
        <v>1077.30715287518</v>
      </c>
      <c r="H763" s="7" t="n">
        <f aca="false">I763*Parâmetros!$B$6/100*S763</f>
        <v>45.6181346423562</v>
      </c>
      <c r="I763" s="8" t="n">
        <v>12534</v>
      </c>
      <c r="J763" s="8" t="n">
        <v>2960</v>
      </c>
      <c r="K763" s="9" t="n">
        <f aca="false">J763/I763</f>
        <v>0.236157651188767</v>
      </c>
      <c r="L763" s="10" t="n">
        <v>0.244</v>
      </c>
      <c r="M763" s="6" t="str">
        <f aca="false">IF(K763&gt;L763,"sim","não")</f>
        <v>não</v>
      </c>
      <c r="N763" s="11" t="n">
        <v>0.56</v>
      </c>
      <c r="O763" s="8" t="n">
        <v>5835</v>
      </c>
      <c r="P763" s="8" t="n">
        <v>2721</v>
      </c>
      <c r="Q763" s="9" t="n">
        <f aca="false">O763/(O763+P763)</f>
        <v>0.681977559607293</v>
      </c>
      <c r="R763" s="10" t="n">
        <v>0.674</v>
      </c>
      <c r="S763" s="12" t="n">
        <f aca="false">2*Q763-1</f>
        <v>0.363955119214586</v>
      </c>
      <c r="T763" s="10" t="n">
        <v>0.065</v>
      </c>
      <c r="U763" s="6" t="s">
        <v>301</v>
      </c>
      <c r="V763" s="6" t="s">
        <v>53</v>
      </c>
      <c r="W763" s="6" t="s">
        <v>54</v>
      </c>
      <c r="X763" s="6" t="s">
        <v>1739</v>
      </c>
      <c r="Y763" s="8" t="n">
        <v>13853</v>
      </c>
    </row>
    <row r="764" customFormat="false" ht="15" hidden="false" customHeight="false" outlineLevel="0" collapsed="false">
      <c r="A764" s="5" t="n">
        <f aca="false">RANK(G764,$G$2:$G$1311)</f>
        <v>763</v>
      </c>
      <c r="B764" s="6" t="str">
        <f aca="false">IF(G764&gt;=Parâmetros!$B$4,"A",IF(G764&gt;=Parâmetros!$B$5,"B","C"))</f>
        <v>B</v>
      </c>
      <c r="C764" s="6" t="s">
        <v>1740</v>
      </c>
      <c r="D764" s="6" t="s">
        <v>123</v>
      </c>
      <c r="E764" s="6" t="s">
        <v>50</v>
      </c>
      <c r="F764" s="6" t="s">
        <v>1646</v>
      </c>
      <c r="G764" s="7" t="n">
        <f aca="false">J764*S764</f>
        <v>1076.22353297036</v>
      </c>
      <c r="H764" s="7" t="n">
        <f aca="false">I764*Parâmetros!$B$6/100*S764</f>
        <v>48.3597005444646</v>
      </c>
      <c r="I764" s="8" t="n">
        <v>9279</v>
      </c>
      <c r="J764" s="8" t="n">
        <v>2065</v>
      </c>
      <c r="K764" s="9" t="n">
        <f aca="false">J764/I764</f>
        <v>0.222545532923806</v>
      </c>
      <c r="L764" s="10" t="n">
        <v>0.212</v>
      </c>
      <c r="M764" s="6" t="str">
        <f aca="false">IF(K764&gt;L764,"sim","não")</f>
        <v>sim</v>
      </c>
      <c r="N764" s="11" t="n">
        <v>0.75</v>
      </c>
      <c r="O764" s="8" t="n">
        <v>5029</v>
      </c>
      <c r="P764" s="8" t="n">
        <v>1583</v>
      </c>
      <c r="Q764" s="9" t="n">
        <f aca="false">O764/(O764+P764)</f>
        <v>0.760586811857229</v>
      </c>
      <c r="R764" s="10" t="n">
        <v>0.799</v>
      </c>
      <c r="S764" s="12" t="n">
        <f aca="false">2*Q764-1</f>
        <v>0.521173623714459</v>
      </c>
      <c r="T764" s="10" t="n">
        <v>0.139</v>
      </c>
      <c r="U764" s="6" t="s">
        <v>96</v>
      </c>
      <c r="V764" s="6" t="s">
        <v>72</v>
      </c>
      <c r="W764" s="6" t="s">
        <v>54</v>
      </c>
      <c r="X764" s="6" t="s">
        <v>1741</v>
      </c>
      <c r="Y764" s="8" t="n">
        <v>10323</v>
      </c>
    </row>
    <row r="765" customFormat="false" ht="15" hidden="false" customHeight="false" outlineLevel="0" collapsed="false">
      <c r="A765" s="5" t="n">
        <f aca="false">RANK(G765,$G$2:$G$1311)</f>
        <v>764</v>
      </c>
      <c r="B765" s="6" t="str">
        <f aca="false">IF(G765&gt;=Parâmetros!$B$4,"A",IF(G765&gt;=Parâmetros!$B$5,"B","C"))</f>
        <v>B</v>
      </c>
      <c r="C765" s="6" t="s">
        <v>1742</v>
      </c>
      <c r="D765" s="6" t="s">
        <v>75</v>
      </c>
      <c r="E765" s="6" t="s">
        <v>50</v>
      </c>
      <c r="F765" s="6" t="s">
        <v>76</v>
      </c>
      <c r="G765" s="7" t="n">
        <f aca="false">J765*S765</f>
        <v>1073.34132693845</v>
      </c>
      <c r="H765" s="7" t="n">
        <f aca="false">I765*Parâmetros!$B$6/100*S765</f>
        <v>66.080135891287</v>
      </c>
      <c r="I765" s="8" t="n">
        <v>11291</v>
      </c>
      <c r="J765" s="8" t="n">
        <v>1834</v>
      </c>
      <c r="K765" s="9" t="n">
        <f aca="false">J765/I765</f>
        <v>0.162430254184749</v>
      </c>
      <c r="L765" s="10" t="n">
        <v>0.223</v>
      </c>
      <c r="M765" s="6" t="str">
        <f aca="false">IF(K765&gt;L765,"sim","não")</f>
        <v>não</v>
      </c>
      <c r="N765" s="11" t="n">
        <v>-0.54</v>
      </c>
      <c r="O765" s="8" t="n">
        <v>6941</v>
      </c>
      <c r="P765" s="8" t="n">
        <v>1816</v>
      </c>
      <c r="Q765" s="9" t="n">
        <f aca="false">O765/(O765+P765)</f>
        <v>0.792623044421606</v>
      </c>
      <c r="R765" s="10" t="n">
        <v>0.851</v>
      </c>
      <c r="S765" s="12" t="n">
        <f aca="false">2*Q765-1</f>
        <v>0.585246088843211</v>
      </c>
      <c r="T765" s="10" t="n">
        <v>0.117</v>
      </c>
      <c r="U765" s="6" t="s">
        <v>63</v>
      </c>
      <c r="V765" s="6" t="s">
        <v>59</v>
      </c>
      <c r="W765" s="6" t="s">
        <v>54</v>
      </c>
      <c r="X765" s="6" t="s">
        <v>1743</v>
      </c>
      <c r="Y765" s="8" t="n">
        <v>14123</v>
      </c>
    </row>
    <row r="766" customFormat="false" ht="15" hidden="false" customHeight="false" outlineLevel="0" collapsed="false">
      <c r="A766" s="5" t="n">
        <f aca="false">RANK(G766,$G$2:$G$1311)</f>
        <v>765</v>
      </c>
      <c r="B766" s="6" t="str">
        <f aca="false">IF(G766&gt;=Parâmetros!$B$4,"A",IF(G766&gt;=Parâmetros!$B$5,"B","C"))</f>
        <v>B</v>
      </c>
      <c r="C766" s="6" t="s">
        <v>1744</v>
      </c>
      <c r="D766" s="6" t="s">
        <v>86</v>
      </c>
      <c r="E766" s="6" t="s">
        <v>50</v>
      </c>
      <c r="F766" s="6" t="s">
        <v>1450</v>
      </c>
      <c r="G766" s="7" t="n">
        <f aca="false">J766*S766</f>
        <v>1072.73598911295</v>
      </c>
      <c r="H766" s="7" t="n">
        <f aca="false">I766*Parâmetros!$B$6/100*S766</f>
        <v>44.1271186440678</v>
      </c>
      <c r="I766" s="8" t="n">
        <v>11234</v>
      </c>
      <c r="J766" s="8" t="n">
        <v>2731</v>
      </c>
      <c r="K766" s="9" t="n">
        <f aca="false">J766/I766</f>
        <v>0.243101299626135</v>
      </c>
      <c r="L766" s="10" t="n">
        <v>0.208</v>
      </c>
      <c r="M766" s="6" t="str">
        <f aca="false">IF(K766&gt;L766,"sim","não")</f>
        <v>sim</v>
      </c>
      <c r="N766" s="11" t="n">
        <v>2.04</v>
      </c>
      <c r="O766" s="8" t="n">
        <v>5629</v>
      </c>
      <c r="P766" s="8" t="n">
        <v>2454</v>
      </c>
      <c r="Q766" s="9" t="n">
        <f aca="false">O766/(O766+P766)</f>
        <v>0.69639985154027</v>
      </c>
      <c r="R766" s="10" t="n">
        <v>0.769</v>
      </c>
      <c r="S766" s="12" t="n">
        <f aca="false">2*Q766-1</f>
        <v>0.392799703080539</v>
      </c>
      <c r="T766" s="10" t="n">
        <v>0.076</v>
      </c>
      <c r="U766" s="6" t="s">
        <v>58</v>
      </c>
      <c r="V766" s="6" t="s">
        <v>59</v>
      </c>
      <c r="W766" s="6" t="s">
        <v>54</v>
      </c>
      <c r="X766" s="6" t="s">
        <v>1745</v>
      </c>
      <c r="Y766" s="8" t="n">
        <v>13828</v>
      </c>
    </row>
    <row r="767" customFormat="false" ht="15" hidden="false" customHeight="false" outlineLevel="0" collapsed="false">
      <c r="A767" s="5" t="n">
        <f aca="false">RANK(G767,$G$2:$G$1311)</f>
        <v>766</v>
      </c>
      <c r="B767" s="6" t="str">
        <f aca="false">IF(G767&gt;=Parâmetros!$B$4,"A",IF(G767&gt;=Parâmetros!$B$5,"B","C"))</f>
        <v>B</v>
      </c>
      <c r="C767" s="6" t="s">
        <v>690</v>
      </c>
      <c r="D767" s="6" t="s">
        <v>141</v>
      </c>
      <c r="E767" s="6" t="s">
        <v>142</v>
      </c>
      <c r="F767" s="6" t="s">
        <v>1746</v>
      </c>
      <c r="G767" s="7" t="n">
        <f aca="false">J767*S767</f>
        <v>1072.34248163896</v>
      </c>
      <c r="H767" s="7" t="n">
        <f aca="false">I767*Parâmetros!$B$6/100*S767</f>
        <v>46.0461963664476</v>
      </c>
      <c r="I767" s="8" t="n">
        <v>24261</v>
      </c>
      <c r="J767" s="8" t="n">
        <v>5650</v>
      </c>
      <c r="K767" s="9" t="n">
        <f aca="false">J767/I767</f>
        <v>0.232884052594699</v>
      </c>
      <c r="L767" s="10" t="n">
        <v>0.193</v>
      </c>
      <c r="M767" s="6" t="str">
        <f aca="false">IF(K767&gt;L767,"sim","não")</f>
        <v>sim</v>
      </c>
      <c r="N767" s="11" t="n">
        <v>-1.04</v>
      </c>
      <c r="O767" s="8" t="n">
        <v>9234</v>
      </c>
      <c r="P767" s="8" t="n">
        <v>6288</v>
      </c>
      <c r="Q767" s="9" t="n">
        <f aca="false">O767/(O767+P767)</f>
        <v>0.594897564746811</v>
      </c>
      <c r="R767" s="10" t="n">
        <v>0.628</v>
      </c>
      <c r="S767" s="12" t="n">
        <f aca="false">2*Q767-1</f>
        <v>0.189795129493622</v>
      </c>
      <c r="T767" s="10" t="n">
        <v>0.114</v>
      </c>
      <c r="U767" s="6" t="s">
        <v>1747</v>
      </c>
      <c r="V767" s="6" t="s">
        <v>72</v>
      </c>
      <c r="W767" s="6" t="s">
        <v>54</v>
      </c>
      <c r="X767" s="6" t="s">
        <v>1748</v>
      </c>
      <c r="Y767" s="8" t="n">
        <v>30466</v>
      </c>
    </row>
    <row r="768" customFormat="false" ht="15" hidden="false" customHeight="false" outlineLevel="0" collapsed="false">
      <c r="A768" s="5" t="n">
        <f aca="false">RANK(G768,$G$2:$G$1311)</f>
        <v>767</v>
      </c>
      <c r="B768" s="6" t="str">
        <f aca="false">IF(G768&gt;=Parâmetros!$B$4,"A",IF(G768&gt;=Parâmetros!$B$5,"B","C"))</f>
        <v>B</v>
      </c>
      <c r="C768" s="6" t="s">
        <v>1749</v>
      </c>
      <c r="D768" s="6" t="s">
        <v>86</v>
      </c>
      <c r="E768" s="6" t="s">
        <v>50</v>
      </c>
      <c r="F768" s="6" t="s">
        <v>163</v>
      </c>
      <c r="G768" s="7" t="n">
        <f aca="false">J768*S768</f>
        <v>1070.06322008863</v>
      </c>
      <c r="H768" s="7" t="n">
        <f aca="false">I768*Parâmetros!$B$6/100*S768</f>
        <v>55.3523485967504</v>
      </c>
      <c r="I768" s="8" t="n">
        <v>13470</v>
      </c>
      <c r="J768" s="8" t="n">
        <v>2604</v>
      </c>
      <c r="K768" s="9" t="n">
        <f aca="false">J768/I768</f>
        <v>0.193318485523385</v>
      </c>
      <c r="L768" s="10" t="n">
        <v>0.246</v>
      </c>
      <c r="M768" s="6" t="str">
        <f aca="false">IF(K768&gt;L768,"sim","não")</f>
        <v>não</v>
      </c>
      <c r="N768" s="11" t="n">
        <v>4.81</v>
      </c>
      <c r="O768" s="8" t="n">
        <v>7164</v>
      </c>
      <c r="P768" s="8" t="n">
        <v>2991</v>
      </c>
      <c r="Q768" s="9" t="n">
        <f aca="false">O768/(O768+P768)</f>
        <v>0.705465288035451</v>
      </c>
      <c r="R768" s="10" t="n">
        <v>0.746</v>
      </c>
      <c r="S768" s="12" t="n">
        <f aca="false">2*Q768-1</f>
        <v>0.410930576070901</v>
      </c>
      <c r="T768" s="10" t="n">
        <v>0.077</v>
      </c>
      <c r="U768" s="6" t="s">
        <v>301</v>
      </c>
      <c r="V768" s="6" t="s">
        <v>53</v>
      </c>
      <c r="W768" s="6" t="s">
        <v>54</v>
      </c>
      <c r="X768" s="6" t="s">
        <v>1750</v>
      </c>
      <c r="Y768" s="8" t="n">
        <v>17519</v>
      </c>
    </row>
    <row r="769" customFormat="false" ht="15" hidden="false" customHeight="false" outlineLevel="0" collapsed="false">
      <c r="A769" s="5" t="n">
        <f aca="false">RANK(G769,$G$2:$G$1311)</f>
        <v>768</v>
      </c>
      <c r="B769" s="6" t="str">
        <f aca="false">IF(G769&gt;=Parâmetros!$B$4,"A",IF(G769&gt;=Parâmetros!$B$5,"B","C"))</f>
        <v>B</v>
      </c>
      <c r="C769" s="6" t="s">
        <v>1751</v>
      </c>
      <c r="D769" s="6" t="s">
        <v>66</v>
      </c>
      <c r="E769" s="6" t="s">
        <v>50</v>
      </c>
      <c r="F769" s="6" t="s">
        <v>460</v>
      </c>
      <c r="G769" s="7" t="n">
        <f aca="false">J769*S769</f>
        <v>1068.55079006772</v>
      </c>
      <c r="H769" s="7" t="n">
        <f aca="false">I769*Parâmetros!$B$6/100*S769</f>
        <v>44.1397140707299</v>
      </c>
      <c r="I769" s="8" t="n">
        <v>7832</v>
      </c>
      <c r="J769" s="8" t="n">
        <v>1896</v>
      </c>
      <c r="K769" s="9" t="n">
        <f aca="false">J769/I769</f>
        <v>0.242083758937692</v>
      </c>
      <c r="L769" s="10" t="n">
        <v>0.337</v>
      </c>
      <c r="M769" s="6" t="str">
        <f aca="false">IF(K769&gt;L769,"sim","não")</f>
        <v>não</v>
      </c>
      <c r="N769" s="11" t="n">
        <v>-0.2</v>
      </c>
      <c r="O769" s="8" t="n">
        <v>4156</v>
      </c>
      <c r="P769" s="8" t="n">
        <v>1160</v>
      </c>
      <c r="Q769" s="9" t="n">
        <f aca="false">O769/(O769+P769)</f>
        <v>0.781790820165538</v>
      </c>
      <c r="R769" s="10" t="n">
        <v>0.789</v>
      </c>
      <c r="S769" s="12" t="n">
        <f aca="false">2*Q769-1</f>
        <v>0.563581640331076</v>
      </c>
      <c r="T769" s="10" t="n">
        <v>0.098</v>
      </c>
      <c r="U769" s="6" t="s">
        <v>52</v>
      </c>
      <c r="V769" s="6" t="s">
        <v>53</v>
      </c>
      <c r="W769" s="6" t="s">
        <v>54</v>
      </c>
      <c r="X769" s="6" t="s">
        <v>1752</v>
      </c>
      <c r="Y769" s="8" t="n">
        <v>13113</v>
      </c>
    </row>
    <row r="770" customFormat="false" ht="15" hidden="false" customHeight="false" outlineLevel="0" collapsed="false">
      <c r="A770" s="5" t="n">
        <f aca="false">RANK(G770,$G$2:$G$1311)</f>
        <v>769</v>
      </c>
      <c r="B770" s="6" t="str">
        <f aca="false">IF(G770&gt;=Parâmetros!$B$4,"A",IF(G770&gt;=Parâmetros!$B$5,"B","C"))</f>
        <v>B</v>
      </c>
      <c r="C770" s="6" t="s">
        <v>1753</v>
      </c>
      <c r="D770" s="6" t="s">
        <v>445</v>
      </c>
      <c r="E770" s="6" t="s">
        <v>50</v>
      </c>
      <c r="F770" s="6" t="s">
        <v>481</v>
      </c>
      <c r="G770" s="7" t="n">
        <f aca="false">J770*S770</f>
        <v>1067.21088435374</v>
      </c>
      <c r="H770" s="7" t="n">
        <f aca="false">I770*Parâmetros!$B$6/100*S770</f>
        <v>56.6919727891156</v>
      </c>
      <c r="I770" s="8" t="n">
        <v>15724</v>
      </c>
      <c r="J770" s="8" t="n">
        <v>2960</v>
      </c>
      <c r="K770" s="9" t="n">
        <f aca="false">J770/I770</f>
        <v>0.188247265326889</v>
      </c>
      <c r="L770" s="10" t="n">
        <v>0.195</v>
      </c>
      <c r="M770" s="6" t="str">
        <f aca="false">IF(K770&gt;L770,"sim","não")</f>
        <v>não</v>
      </c>
      <c r="N770" s="11" t="n">
        <v>-0.8</v>
      </c>
      <c r="O770" s="8" t="n">
        <v>7800</v>
      </c>
      <c r="P770" s="8" t="n">
        <v>3666</v>
      </c>
      <c r="Q770" s="9" t="n">
        <f aca="false">O770/(O770+P770)</f>
        <v>0.680272108843537</v>
      </c>
      <c r="R770" s="10" t="n">
        <v>0.705</v>
      </c>
      <c r="S770" s="12" t="n">
        <f aca="false">2*Q770-1</f>
        <v>0.360544217687075</v>
      </c>
      <c r="T770" s="10" t="n">
        <v>0.113</v>
      </c>
      <c r="U770" s="6" t="s">
        <v>301</v>
      </c>
      <c r="V770" s="6" t="s">
        <v>53</v>
      </c>
      <c r="W770" s="6" t="s">
        <v>54</v>
      </c>
      <c r="X770" s="6" t="s">
        <v>1754</v>
      </c>
      <c r="Y770" s="8" t="n">
        <v>17692</v>
      </c>
    </row>
    <row r="771" customFormat="false" ht="15" hidden="false" customHeight="false" outlineLevel="0" collapsed="false">
      <c r="A771" s="5" t="n">
        <f aca="false">RANK(G771,$G$2:$G$1311)</f>
        <v>770</v>
      </c>
      <c r="B771" s="6" t="str">
        <f aca="false">IF(G771&gt;=Parâmetros!$B$4,"A",IF(G771&gt;=Parâmetros!$B$5,"B","C"))</f>
        <v>B</v>
      </c>
      <c r="C771" s="6" t="s">
        <v>1755</v>
      </c>
      <c r="D771" s="6" t="s">
        <v>49</v>
      </c>
      <c r="E771" s="6" t="s">
        <v>50</v>
      </c>
      <c r="F771" s="6" t="s">
        <v>569</v>
      </c>
      <c r="G771" s="7" t="n">
        <f aca="false">J771*S771</f>
        <v>1064.10137470858</v>
      </c>
      <c r="H771" s="7" t="n">
        <f aca="false">I771*Parâmetros!$B$6/100*S771</f>
        <v>62.4218771605434</v>
      </c>
      <c r="I771" s="8" t="n">
        <v>16173</v>
      </c>
      <c r="J771" s="8" t="n">
        <v>2757</v>
      </c>
      <c r="K771" s="9" t="n">
        <f aca="false">J771/I771</f>
        <v>0.170469300686329</v>
      </c>
      <c r="L771" s="10" t="n">
        <v>0.209</v>
      </c>
      <c r="M771" s="6" t="str">
        <f aca="false">IF(K771&gt;L771,"sim","não")</f>
        <v>não</v>
      </c>
      <c r="N771" s="11" t="n">
        <v>0.56</v>
      </c>
      <c r="O771" s="8" t="n">
        <v>8620</v>
      </c>
      <c r="P771" s="8" t="n">
        <v>3819</v>
      </c>
      <c r="Q771" s="9" t="n">
        <f aca="false">O771/(O771+P771)</f>
        <v>0.69298175094461</v>
      </c>
      <c r="R771" s="10" t="n">
        <v>0.707</v>
      </c>
      <c r="S771" s="12" t="n">
        <f aca="false">2*Q771-1</f>
        <v>0.385963501889219</v>
      </c>
      <c r="T771" s="10" t="n">
        <v>0.105</v>
      </c>
      <c r="U771" s="6" t="s">
        <v>71</v>
      </c>
      <c r="V771" s="6" t="s">
        <v>72</v>
      </c>
      <c r="W771" s="6" t="s">
        <v>54</v>
      </c>
      <c r="X771" s="6" t="s">
        <v>1756</v>
      </c>
      <c r="Y771" s="8" t="n">
        <v>19083</v>
      </c>
    </row>
    <row r="772" customFormat="false" ht="15" hidden="false" customHeight="false" outlineLevel="0" collapsed="false">
      <c r="A772" s="5" t="n">
        <f aca="false">RANK(G772,$G$2:$G$1311)</f>
        <v>771</v>
      </c>
      <c r="B772" s="6" t="str">
        <f aca="false">IF(G772&gt;=Parâmetros!$B$4,"A",IF(G772&gt;=Parâmetros!$B$5,"B","C"))</f>
        <v>B</v>
      </c>
      <c r="C772" s="6" t="s">
        <v>1757</v>
      </c>
      <c r="D772" s="6" t="s">
        <v>49</v>
      </c>
      <c r="E772" s="6" t="s">
        <v>50</v>
      </c>
      <c r="F772" s="6" t="s">
        <v>255</v>
      </c>
      <c r="G772" s="7" t="n">
        <f aca="false">J772*S772</f>
        <v>1063.07927199191</v>
      </c>
      <c r="H772" s="7" t="n">
        <f aca="false">I772*Parâmetros!$B$6/100*S772</f>
        <v>68.1461071789687</v>
      </c>
      <c r="I772" s="8" t="n">
        <v>12750</v>
      </c>
      <c r="J772" s="8" t="n">
        <v>1989</v>
      </c>
      <c r="K772" s="9" t="n">
        <f aca="false">J772/I772</f>
        <v>0.156</v>
      </c>
      <c r="L772" s="10" t="n">
        <v>0.191</v>
      </c>
      <c r="M772" s="6" t="str">
        <f aca="false">IF(K772&gt;L772,"sim","não")</f>
        <v>não</v>
      </c>
      <c r="N772" s="11" t="n">
        <v>-1.14</v>
      </c>
      <c r="O772" s="8" t="n">
        <v>7588</v>
      </c>
      <c r="P772" s="8" t="n">
        <v>2302</v>
      </c>
      <c r="Q772" s="9" t="n">
        <f aca="false">O772/(O772+P772)</f>
        <v>0.767239635995956</v>
      </c>
      <c r="R772" s="10" t="n">
        <v>0.809</v>
      </c>
      <c r="S772" s="12" t="n">
        <f aca="false">2*Q772-1</f>
        <v>0.534479271991911</v>
      </c>
      <c r="T772" s="10" t="n">
        <v>0.131</v>
      </c>
      <c r="U772" s="6" t="s">
        <v>52</v>
      </c>
      <c r="V772" s="6" t="s">
        <v>53</v>
      </c>
      <c r="W772" s="6" t="s">
        <v>54</v>
      </c>
      <c r="X772" s="6" t="s">
        <v>1758</v>
      </c>
      <c r="Y772" s="8" t="n">
        <v>14731</v>
      </c>
    </row>
    <row r="773" customFormat="false" ht="15" hidden="false" customHeight="false" outlineLevel="0" collapsed="false">
      <c r="A773" s="5" t="n">
        <f aca="false">RANK(G773,$G$2:$G$1311)</f>
        <v>772</v>
      </c>
      <c r="B773" s="6" t="str">
        <f aca="false">IF(G773&gt;=Parâmetros!$B$4,"A",IF(G773&gt;=Parâmetros!$B$5,"B","C"))</f>
        <v>B</v>
      </c>
      <c r="C773" s="6" t="s">
        <v>1759</v>
      </c>
      <c r="D773" s="6" t="s">
        <v>86</v>
      </c>
      <c r="E773" s="6" t="s">
        <v>50</v>
      </c>
      <c r="F773" s="6" t="s">
        <v>679</v>
      </c>
      <c r="G773" s="7" t="n">
        <f aca="false">J773*S773</f>
        <v>1062.07165263332</v>
      </c>
      <c r="H773" s="7" t="n">
        <f aca="false">I773*Parâmetros!$B$6/100*S773</f>
        <v>52.1220472180948</v>
      </c>
      <c r="I773" s="8" t="n">
        <v>8284</v>
      </c>
      <c r="J773" s="8" t="n">
        <v>1688</v>
      </c>
      <c r="K773" s="9" t="n">
        <f aca="false">J773/I773</f>
        <v>0.203766296475133</v>
      </c>
      <c r="L773" s="10" t="n">
        <v>0.305</v>
      </c>
      <c r="M773" s="6" t="str">
        <f aca="false">IF(K773&gt;L773,"sim","não")</f>
        <v>não</v>
      </c>
      <c r="N773" s="11" t="n">
        <v>-1.46</v>
      </c>
      <c r="O773" s="8" t="n">
        <v>4934</v>
      </c>
      <c r="P773" s="8" t="n">
        <v>1123</v>
      </c>
      <c r="Q773" s="9" t="n">
        <f aca="false">O773/(O773+P773)</f>
        <v>0.814594683836883</v>
      </c>
      <c r="R773" s="10" t="n">
        <v>0.868</v>
      </c>
      <c r="S773" s="12" t="n">
        <f aca="false">2*Q773-1</f>
        <v>0.629189367673766</v>
      </c>
      <c r="T773" s="10" t="n">
        <v>0.105</v>
      </c>
      <c r="U773" s="6" t="s">
        <v>96</v>
      </c>
      <c r="V773" s="6" t="s">
        <v>72</v>
      </c>
      <c r="W773" s="6" t="s">
        <v>54</v>
      </c>
      <c r="X773" s="6" t="s">
        <v>1760</v>
      </c>
      <c r="Y773" s="8" t="n">
        <v>10572</v>
      </c>
    </row>
    <row r="774" customFormat="false" ht="15" hidden="false" customHeight="false" outlineLevel="0" collapsed="false">
      <c r="A774" s="5" t="n">
        <f aca="false">RANK(G774,$G$2:$G$1311)</f>
        <v>773</v>
      </c>
      <c r="B774" s="6" t="str">
        <f aca="false">IF(G774&gt;=Parâmetros!$B$4,"A",IF(G774&gt;=Parâmetros!$B$5,"B","C"))</f>
        <v>B</v>
      </c>
      <c r="C774" s="6" t="s">
        <v>1761</v>
      </c>
      <c r="D774" s="6" t="s">
        <v>49</v>
      </c>
      <c r="E774" s="6" t="s">
        <v>50</v>
      </c>
      <c r="F774" s="6" t="s">
        <v>1239</v>
      </c>
      <c r="G774" s="7" t="n">
        <f aca="false">J774*S774</f>
        <v>1061.99603043334</v>
      </c>
      <c r="H774" s="7" t="n">
        <f aca="false">I774*Parâmetros!$B$6/100*S774</f>
        <v>52.3293086338075</v>
      </c>
      <c r="I774" s="8" t="n">
        <v>8150</v>
      </c>
      <c r="J774" s="8" t="n">
        <v>1654</v>
      </c>
      <c r="K774" s="9" t="n">
        <f aca="false">J774/I774</f>
        <v>0.202944785276074</v>
      </c>
      <c r="L774" s="10" t="n">
        <v>0.22</v>
      </c>
      <c r="M774" s="6" t="str">
        <f aca="false">IF(K774&gt;L774,"sim","não")</f>
        <v>não</v>
      </c>
      <c r="N774" s="11" t="n">
        <v>-1.09</v>
      </c>
      <c r="O774" s="8" t="n">
        <v>4964</v>
      </c>
      <c r="P774" s="8" t="n">
        <v>1082</v>
      </c>
      <c r="Q774" s="9" t="n">
        <f aca="false">O774/(O774+P774)</f>
        <v>0.821038703274893</v>
      </c>
      <c r="R774" s="10" t="n">
        <v>0.844</v>
      </c>
      <c r="S774" s="12" t="n">
        <f aca="false">2*Q774-1</f>
        <v>0.642077406549785</v>
      </c>
      <c r="T774" s="10" t="n">
        <v>0.121</v>
      </c>
      <c r="U774" s="6" t="s">
        <v>63</v>
      </c>
      <c r="V774" s="6" t="s">
        <v>59</v>
      </c>
      <c r="W774" s="6" t="s">
        <v>54</v>
      </c>
      <c r="X774" s="6" t="s">
        <v>1762</v>
      </c>
      <c r="Y774" s="8" t="n">
        <v>10384</v>
      </c>
    </row>
    <row r="775" customFormat="false" ht="15" hidden="false" customHeight="false" outlineLevel="0" collapsed="false">
      <c r="A775" s="5" t="n">
        <f aca="false">RANK(G775,$G$2:$G$1311)</f>
        <v>774</v>
      </c>
      <c r="B775" s="6" t="str">
        <f aca="false">IF(G775&gt;=Parâmetros!$B$4,"A",IF(G775&gt;=Parâmetros!$B$5,"B","C"))</f>
        <v>B</v>
      </c>
      <c r="C775" s="6" t="s">
        <v>1763</v>
      </c>
      <c r="D775" s="6" t="s">
        <v>86</v>
      </c>
      <c r="E775" s="6" t="s">
        <v>50</v>
      </c>
      <c r="F775" s="6" t="s">
        <v>108</v>
      </c>
      <c r="G775" s="7" t="n">
        <f aca="false">J775*S775</f>
        <v>1060.04263301501</v>
      </c>
      <c r="H775" s="7" t="n">
        <f aca="false">I775*Parâmetros!$B$6/100*S775</f>
        <v>45.1971180081856</v>
      </c>
      <c r="I775" s="8" t="n">
        <v>8165</v>
      </c>
      <c r="J775" s="8" t="n">
        <v>1915</v>
      </c>
      <c r="K775" s="9" t="n">
        <f aca="false">J775/I775</f>
        <v>0.234537660747091</v>
      </c>
      <c r="L775" s="10" t="n">
        <v>0.316</v>
      </c>
      <c r="M775" s="6" t="str">
        <f aca="false">IF(K775&gt;L775,"sim","não")</f>
        <v>não</v>
      </c>
      <c r="N775" s="11" t="n">
        <v>2.91</v>
      </c>
      <c r="O775" s="8" t="n">
        <v>4555</v>
      </c>
      <c r="P775" s="8" t="n">
        <v>1309</v>
      </c>
      <c r="Q775" s="9" t="n">
        <f aca="false">O775/(O775+P775)</f>
        <v>0.776773533424284</v>
      </c>
      <c r="R775" s="10" t="n">
        <v>0.81</v>
      </c>
      <c r="S775" s="12" t="n">
        <f aca="false">2*Q775-1</f>
        <v>0.553547066848568</v>
      </c>
      <c r="T775" s="10" t="n">
        <v>0.085</v>
      </c>
      <c r="U775" s="6"/>
      <c r="V775" s="6"/>
      <c r="W775" s="6" t="s">
        <v>54</v>
      </c>
      <c r="X775" s="6" t="s">
        <v>1764</v>
      </c>
      <c r="Y775" s="8" t="n">
        <v>10567</v>
      </c>
    </row>
    <row r="776" customFormat="false" ht="15" hidden="false" customHeight="false" outlineLevel="0" collapsed="false">
      <c r="A776" s="5" t="n">
        <f aca="false">RANK(G776,$G$2:$G$1311)</f>
        <v>775</v>
      </c>
      <c r="B776" s="6" t="str">
        <f aca="false">IF(G776&gt;=Parâmetros!$B$4,"A",IF(G776&gt;=Parâmetros!$B$5,"B","C"))</f>
        <v>B</v>
      </c>
      <c r="C776" s="6" t="s">
        <v>1765</v>
      </c>
      <c r="D776" s="6" t="s">
        <v>49</v>
      </c>
      <c r="E776" s="6" t="s">
        <v>50</v>
      </c>
      <c r="F776" s="6" t="s">
        <v>705</v>
      </c>
      <c r="G776" s="7" t="n">
        <f aca="false">J776*S776</f>
        <v>1054.50378663154</v>
      </c>
      <c r="H776" s="7" t="n">
        <f aca="false">I776*Parâmetros!$B$6/100*S776</f>
        <v>45.5329601580507</v>
      </c>
      <c r="I776" s="8" t="n">
        <v>8515</v>
      </c>
      <c r="J776" s="8" t="n">
        <v>1972</v>
      </c>
      <c r="K776" s="9" t="n">
        <f aca="false">J776/I776</f>
        <v>0.231591309453905</v>
      </c>
      <c r="L776" s="10" t="n">
        <v>0.25</v>
      </c>
      <c r="M776" s="6" t="str">
        <f aca="false">IF(K776&gt;L776,"sim","não")</f>
        <v>não</v>
      </c>
      <c r="N776" s="11" t="n">
        <v>0.3</v>
      </c>
      <c r="O776" s="8" t="n">
        <v>4661</v>
      </c>
      <c r="P776" s="8" t="n">
        <v>1413</v>
      </c>
      <c r="Q776" s="9" t="n">
        <f aca="false">O776/(O776+P776)</f>
        <v>0.767369114257491</v>
      </c>
      <c r="R776" s="10" t="n">
        <v>0.792</v>
      </c>
      <c r="S776" s="12" t="n">
        <f aca="false">2*Q776-1</f>
        <v>0.534738228514982</v>
      </c>
      <c r="T776" s="10" t="n">
        <v>0.128</v>
      </c>
      <c r="U776" s="6" t="s">
        <v>52</v>
      </c>
      <c r="V776" s="6" t="s">
        <v>53</v>
      </c>
      <c r="W776" s="6" t="s">
        <v>54</v>
      </c>
      <c r="X776" s="6" t="s">
        <v>1766</v>
      </c>
      <c r="Y776" s="8" t="n">
        <v>10820</v>
      </c>
    </row>
    <row r="777" customFormat="false" ht="15" hidden="false" customHeight="false" outlineLevel="0" collapsed="false">
      <c r="A777" s="5" t="n">
        <f aca="false">RANK(G777,$G$2:$G$1311)</f>
        <v>776</v>
      </c>
      <c r="B777" s="6" t="str">
        <f aca="false">IF(G777&gt;=Parâmetros!$B$4,"A",IF(G777&gt;=Parâmetros!$B$5,"B","C"))</f>
        <v>B</v>
      </c>
      <c r="C777" s="6" t="s">
        <v>1767</v>
      </c>
      <c r="D777" s="6" t="s">
        <v>49</v>
      </c>
      <c r="E777" s="6" t="s">
        <v>50</v>
      </c>
      <c r="F777" s="6" t="s">
        <v>538</v>
      </c>
      <c r="G777" s="7" t="n">
        <f aca="false">J777*S777</f>
        <v>1052.4559157547</v>
      </c>
      <c r="H777" s="7" t="n">
        <f aca="false">I777*Parâmetros!$B$6/100*S777</f>
        <v>63.9855502787528</v>
      </c>
      <c r="I777" s="8" t="n">
        <v>12901</v>
      </c>
      <c r="J777" s="8" t="n">
        <v>2122</v>
      </c>
      <c r="K777" s="9" t="n">
        <f aca="false">J777/I777</f>
        <v>0.164483373381908</v>
      </c>
      <c r="L777" s="10" t="n">
        <v>0.182</v>
      </c>
      <c r="M777" s="6" t="str">
        <f aca="false">IF(K777&gt;L777,"sim","não")</f>
        <v>não</v>
      </c>
      <c r="N777" s="11" t="n">
        <v>0.94</v>
      </c>
      <c r="O777" s="8" t="n">
        <v>7245</v>
      </c>
      <c r="P777" s="8" t="n">
        <v>2441</v>
      </c>
      <c r="Q777" s="9" t="n">
        <f aca="false">O777/(O777+P777)</f>
        <v>0.747986785050589</v>
      </c>
      <c r="R777" s="10" t="n">
        <v>0.797</v>
      </c>
      <c r="S777" s="12" t="n">
        <f aca="false">2*Q777-1</f>
        <v>0.495973570101177</v>
      </c>
      <c r="T777" s="10" t="n">
        <v>0.101</v>
      </c>
      <c r="U777" s="6" t="s">
        <v>63</v>
      </c>
      <c r="V777" s="6" t="s">
        <v>59</v>
      </c>
      <c r="W777" s="6" t="s">
        <v>54</v>
      </c>
      <c r="X777" s="6" t="s">
        <v>1768</v>
      </c>
      <c r="Y777" s="8" t="n">
        <v>13651</v>
      </c>
    </row>
    <row r="778" customFormat="false" ht="15" hidden="false" customHeight="false" outlineLevel="0" collapsed="false">
      <c r="A778" s="5" t="n">
        <f aca="false">RANK(G778,$G$2:$G$1311)</f>
        <v>777</v>
      </c>
      <c r="B778" s="6" t="str">
        <f aca="false">IF(G778&gt;=Parâmetros!$B$4,"A",IF(G778&gt;=Parâmetros!$B$5,"B","C"))</f>
        <v>B</v>
      </c>
      <c r="C778" s="6" t="s">
        <v>1769</v>
      </c>
      <c r="D778" s="6" t="s">
        <v>49</v>
      </c>
      <c r="E778" s="6" t="s">
        <v>50</v>
      </c>
      <c r="F778" s="6" t="s">
        <v>463</v>
      </c>
      <c r="G778" s="7" t="n">
        <f aca="false">J778*S778</f>
        <v>1051.01796786031</v>
      </c>
      <c r="H778" s="7" t="n">
        <f aca="false">I778*Parâmetros!$B$6/100*S778</f>
        <v>43.6585562444641</v>
      </c>
      <c r="I778" s="8" t="n">
        <v>11361</v>
      </c>
      <c r="J778" s="8" t="n">
        <v>2735</v>
      </c>
      <c r="K778" s="9" t="n">
        <f aca="false">J778/I778</f>
        <v>0.240735850717366</v>
      </c>
      <c r="L778" s="10" t="n">
        <v>0.278</v>
      </c>
      <c r="M778" s="6" t="str">
        <f aca="false">IF(K778&gt;L778,"sim","não")</f>
        <v>não</v>
      </c>
      <c r="N778" s="11" t="n">
        <v>-0.76</v>
      </c>
      <c r="O778" s="8" t="n">
        <v>5470</v>
      </c>
      <c r="P778" s="8" t="n">
        <v>2433</v>
      </c>
      <c r="Q778" s="9" t="n">
        <f aca="false">O778/(O778+P778)</f>
        <v>0.69214222447172</v>
      </c>
      <c r="R778" s="10" t="n">
        <v>0.711</v>
      </c>
      <c r="S778" s="12" t="n">
        <f aca="false">2*Q778-1</f>
        <v>0.384284448943439</v>
      </c>
      <c r="T778" s="10" t="n">
        <v>0.114</v>
      </c>
      <c r="U778" s="6" t="s">
        <v>63</v>
      </c>
      <c r="V778" s="6" t="s">
        <v>59</v>
      </c>
      <c r="W778" s="6" t="s">
        <v>54</v>
      </c>
      <c r="X778" s="6" t="s">
        <v>1770</v>
      </c>
      <c r="Y778" s="8" t="n">
        <v>13472</v>
      </c>
    </row>
    <row r="779" customFormat="false" ht="15" hidden="false" customHeight="false" outlineLevel="0" collapsed="false">
      <c r="A779" s="5" t="n">
        <f aca="false">RANK(G779,$G$2:$G$1311)</f>
        <v>778</v>
      </c>
      <c r="B779" s="6" t="str">
        <f aca="false">IF(G779&gt;=Parâmetros!$B$4,"A",IF(G779&gt;=Parâmetros!$B$5,"B","C"))</f>
        <v>B</v>
      </c>
      <c r="C779" s="6" t="s">
        <v>1771</v>
      </c>
      <c r="D779" s="6" t="s">
        <v>445</v>
      </c>
      <c r="E779" s="6" t="s">
        <v>50</v>
      </c>
      <c r="F779" s="6" t="s">
        <v>1255</v>
      </c>
      <c r="G779" s="7" t="n">
        <f aca="false">J779*S779</f>
        <v>1050.70338776505</v>
      </c>
      <c r="H779" s="7" t="n">
        <f aca="false">I779*Parâmetros!$B$6/100*S779</f>
        <v>55.8614184742871</v>
      </c>
      <c r="I779" s="8" t="n">
        <v>11420</v>
      </c>
      <c r="J779" s="8" t="n">
        <v>2148</v>
      </c>
      <c r="K779" s="9" t="n">
        <f aca="false">J779/I779</f>
        <v>0.188091068301226</v>
      </c>
      <c r="L779" s="10" t="n">
        <v>0.186</v>
      </c>
      <c r="M779" s="6" t="str">
        <f aca="false">IF(K779&gt;L779,"sim","não")</f>
        <v>sim</v>
      </c>
      <c r="N779" s="11" t="n">
        <v>-0.55</v>
      </c>
      <c r="O779" s="8" t="n">
        <v>6110</v>
      </c>
      <c r="P779" s="8" t="n">
        <v>2096</v>
      </c>
      <c r="Q779" s="9" t="n">
        <f aca="false">O779/(O779+P779)</f>
        <v>0.744577138679015</v>
      </c>
      <c r="R779" s="10" t="n">
        <v>0.761</v>
      </c>
      <c r="S779" s="12" t="n">
        <f aca="false">2*Q779-1</f>
        <v>0.489154277358031</v>
      </c>
      <c r="T779" s="10" t="n">
        <v>0.113</v>
      </c>
      <c r="U779" s="6" t="s">
        <v>63</v>
      </c>
      <c r="V779" s="6" t="s">
        <v>59</v>
      </c>
      <c r="W779" s="6" t="s">
        <v>54</v>
      </c>
      <c r="X779" s="6" t="s">
        <v>1772</v>
      </c>
      <c r="Y779" s="8" t="n">
        <v>13766</v>
      </c>
    </row>
    <row r="780" customFormat="false" ht="15" hidden="false" customHeight="false" outlineLevel="0" collapsed="false">
      <c r="A780" s="5" t="n">
        <f aca="false">RANK(G780,$G$2:$G$1311)</f>
        <v>779</v>
      </c>
      <c r="B780" s="6" t="str">
        <f aca="false">IF(G780&gt;=Parâmetros!$B$4,"A",IF(G780&gt;=Parâmetros!$B$5,"B","C"))</f>
        <v>B</v>
      </c>
      <c r="C780" s="6" t="s">
        <v>1773</v>
      </c>
      <c r="D780" s="6" t="s">
        <v>75</v>
      </c>
      <c r="E780" s="6" t="s">
        <v>50</v>
      </c>
      <c r="F780" s="6" t="s">
        <v>275</v>
      </c>
      <c r="G780" s="7" t="n">
        <f aca="false">J780*S780</f>
        <v>1050.49823359383</v>
      </c>
      <c r="H780" s="7" t="n">
        <f aca="false">I780*Parâmetros!$B$6/100*S780</f>
        <v>65.1610277272241</v>
      </c>
      <c r="I780" s="8" t="n">
        <v>12108</v>
      </c>
      <c r="J780" s="8" t="n">
        <v>1952</v>
      </c>
      <c r="K780" s="9" t="n">
        <f aca="false">J780/I780</f>
        <v>0.161215725140403</v>
      </c>
      <c r="L780" s="10" t="n">
        <v>0.218</v>
      </c>
      <c r="M780" s="6" t="str">
        <f aca="false">IF(K780&gt;L780,"sim","não")</f>
        <v>não</v>
      </c>
      <c r="N780" s="11" t="n">
        <v>-0.38</v>
      </c>
      <c r="O780" s="8" t="n">
        <v>7184</v>
      </c>
      <c r="P780" s="8" t="n">
        <v>2157</v>
      </c>
      <c r="Q780" s="9" t="n">
        <f aca="false">O780/(O780+P780)</f>
        <v>0.769082539342683</v>
      </c>
      <c r="R780" s="10" t="n">
        <v>0.818</v>
      </c>
      <c r="S780" s="12" t="n">
        <f aca="false">2*Q780-1</f>
        <v>0.538165078685366</v>
      </c>
      <c r="T780" s="10" t="n">
        <v>0.11</v>
      </c>
      <c r="U780" s="6" t="s">
        <v>52</v>
      </c>
      <c r="V780" s="6" t="s">
        <v>53</v>
      </c>
      <c r="W780" s="6" t="s">
        <v>54</v>
      </c>
      <c r="X780" s="6" t="s">
        <v>1774</v>
      </c>
      <c r="Y780" s="8" t="n">
        <v>14155</v>
      </c>
    </row>
    <row r="781" customFormat="false" ht="15" hidden="false" customHeight="false" outlineLevel="0" collapsed="false">
      <c r="A781" s="5" t="n">
        <f aca="false">RANK(G781,$G$2:$G$1311)</f>
        <v>780</v>
      </c>
      <c r="B781" s="6" t="str">
        <f aca="false">IF(G781&gt;=Parâmetros!$B$4,"A",IF(G781&gt;=Parâmetros!$B$5,"B","C"))</f>
        <v>B</v>
      </c>
      <c r="C781" s="6" t="s">
        <v>1775</v>
      </c>
      <c r="D781" s="6" t="s">
        <v>75</v>
      </c>
      <c r="E781" s="6" t="s">
        <v>50</v>
      </c>
      <c r="F781" s="6" t="s">
        <v>361</v>
      </c>
      <c r="G781" s="7" t="n">
        <f aca="false">J781*S781</f>
        <v>1044.43436065574</v>
      </c>
      <c r="H781" s="7" t="n">
        <f aca="false">I781*Parâmetros!$B$6/100*S781</f>
        <v>52.6747134426229</v>
      </c>
      <c r="I781" s="8" t="n">
        <v>10349</v>
      </c>
      <c r="J781" s="8" t="n">
        <v>2052</v>
      </c>
      <c r="K781" s="9" t="n">
        <f aca="false">J781/I781</f>
        <v>0.198280027055754</v>
      </c>
      <c r="L781" s="10" t="n">
        <v>0.215</v>
      </c>
      <c r="M781" s="6" t="str">
        <f aca="false">IF(K781&gt;L781,"sim","não")</f>
        <v>não</v>
      </c>
      <c r="N781" s="11" t="n">
        <v>-0.98</v>
      </c>
      <c r="O781" s="8" t="n">
        <v>5753</v>
      </c>
      <c r="P781" s="8" t="n">
        <v>1872</v>
      </c>
      <c r="Q781" s="9" t="n">
        <f aca="false">O781/(O781+P781)</f>
        <v>0.754491803278689</v>
      </c>
      <c r="R781" s="10" t="n">
        <v>0.81</v>
      </c>
      <c r="S781" s="12" t="n">
        <f aca="false">2*Q781-1</f>
        <v>0.508983606557377</v>
      </c>
      <c r="T781" s="10" t="n">
        <v>0.127</v>
      </c>
      <c r="U781" s="6" t="s">
        <v>77</v>
      </c>
      <c r="V781" s="6" t="s">
        <v>59</v>
      </c>
      <c r="W781" s="6" t="s">
        <v>54</v>
      </c>
      <c r="X781" s="6" t="s">
        <v>1776</v>
      </c>
      <c r="Y781" s="8" t="n">
        <v>11575</v>
      </c>
    </row>
    <row r="782" customFormat="false" ht="15" hidden="false" customHeight="false" outlineLevel="0" collapsed="false">
      <c r="A782" s="5" t="n">
        <f aca="false">RANK(G782,$G$2:$G$1311)</f>
        <v>781</v>
      </c>
      <c r="B782" s="6" t="str">
        <f aca="false">IF(G782&gt;=Parâmetros!$B$4,"A",IF(G782&gt;=Parâmetros!$B$5,"B","C"))</f>
        <v>B</v>
      </c>
      <c r="C782" s="6" t="s">
        <v>1777</v>
      </c>
      <c r="D782" s="6" t="s">
        <v>86</v>
      </c>
      <c r="E782" s="6" t="s">
        <v>50</v>
      </c>
      <c r="F782" s="6" t="s">
        <v>195</v>
      </c>
      <c r="G782" s="7" t="n">
        <f aca="false">J782*S782</f>
        <v>1043.86921348315</v>
      </c>
      <c r="H782" s="7" t="n">
        <f aca="false">I782*Parâmetros!$B$6/100*S782</f>
        <v>63.8110719101124</v>
      </c>
      <c r="I782" s="8" t="n">
        <v>11529</v>
      </c>
      <c r="J782" s="8" t="n">
        <v>1886</v>
      </c>
      <c r="K782" s="9" t="n">
        <f aca="false">J782/I782</f>
        <v>0.163587475062885</v>
      </c>
      <c r="L782" s="10" t="n">
        <v>0.143</v>
      </c>
      <c r="M782" s="6" t="str">
        <f aca="false">IF(K782&gt;L782,"sim","não")</f>
        <v>sim</v>
      </c>
      <c r="N782" s="11" t="n">
        <v>3.27</v>
      </c>
      <c r="O782" s="8" t="n">
        <v>6913</v>
      </c>
      <c r="P782" s="8" t="n">
        <v>1987</v>
      </c>
      <c r="Q782" s="9" t="n">
        <f aca="false">O782/(O782+P782)</f>
        <v>0.776741573033708</v>
      </c>
      <c r="R782" s="10" t="n">
        <v>0.802</v>
      </c>
      <c r="S782" s="12" t="n">
        <f aca="false">2*Q782-1</f>
        <v>0.553483146067416</v>
      </c>
      <c r="T782" s="10" t="n">
        <v>0.078</v>
      </c>
      <c r="U782" s="6" t="s">
        <v>96</v>
      </c>
      <c r="V782" s="6" t="s">
        <v>72</v>
      </c>
      <c r="W782" s="6" t="s">
        <v>54</v>
      </c>
      <c r="X782" s="6" t="s">
        <v>1778</v>
      </c>
      <c r="Y782" s="8" t="n">
        <v>11790</v>
      </c>
    </row>
    <row r="783" customFormat="false" ht="15" hidden="false" customHeight="false" outlineLevel="0" collapsed="false">
      <c r="A783" s="5" t="n">
        <f aca="false">RANK(G783,$G$2:$G$1311)</f>
        <v>782</v>
      </c>
      <c r="B783" s="6" t="str">
        <f aca="false">IF(G783&gt;=Parâmetros!$B$4,"A",IF(G783&gt;=Parâmetros!$B$5,"B","C"))</f>
        <v>B</v>
      </c>
      <c r="C783" s="6" t="s">
        <v>1779</v>
      </c>
      <c r="D783" s="6" t="s">
        <v>351</v>
      </c>
      <c r="E783" s="6" t="s">
        <v>50</v>
      </c>
      <c r="F783" s="6" t="s">
        <v>505</v>
      </c>
      <c r="G783" s="7" t="n">
        <f aca="false">J783*S783</f>
        <v>1042.99133056917</v>
      </c>
      <c r="H783" s="7" t="n">
        <f aca="false">I783*Parâmetros!$B$6/100*S783</f>
        <v>66.0058801356955</v>
      </c>
      <c r="I783" s="8" t="n">
        <v>21460</v>
      </c>
      <c r="J783" s="8" t="n">
        <v>3391</v>
      </c>
      <c r="K783" s="9" t="n">
        <f aca="false">J783/I783</f>
        <v>0.158014911463187</v>
      </c>
      <c r="L783" s="10" t="n">
        <v>0.173</v>
      </c>
      <c r="M783" s="6" t="str">
        <f aca="false">IF(K783&gt;L783,"sim","não")</f>
        <v>não</v>
      </c>
      <c r="N783" s="11" t="n">
        <v>0.66</v>
      </c>
      <c r="O783" s="8" t="n">
        <v>10407</v>
      </c>
      <c r="P783" s="8" t="n">
        <v>5511</v>
      </c>
      <c r="Q783" s="9" t="n">
        <f aca="false">O783/(O783+P783)</f>
        <v>0.653788164342254</v>
      </c>
      <c r="R783" s="10" t="n">
        <v>0.645</v>
      </c>
      <c r="S783" s="12" t="n">
        <f aca="false">2*Q783-1</f>
        <v>0.307576328684508</v>
      </c>
      <c r="T783" s="10" t="n">
        <v>0.101</v>
      </c>
      <c r="U783" s="6" t="s">
        <v>71</v>
      </c>
      <c r="V783" s="6" t="s">
        <v>72</v>
      </c>
      <c r="W783" s="6" t="s">
        <v>54</v>
      </c>
      <c r="X783" s="6" t="s">
        <v>1780</v>
      </c>
      <c r="Y783" s="8" t="n">
        <v>24996</v>
      </c>
    </row>
    <row r="784" customFormat="false" ht="15" hidden="false" customHeight="false" outlineLevel="0" collapsed="false">
      <c r="A784" s="5" t="n">
        <f aca="false">RANK(G784,$G$2:$G$1311)</f>
        <v>783</v>
      </c>
      <c r="B784" s="6" t="str">
        <f aca="false">IF(G784&gt;=Parâmetros!$B$4,"A",IF(G784&gt;=Parâmetros!$B$5,"B","C"))</f>
        <v>B</v>
      </c>
      <c r="C784" s="6" t="s">
        <v>1781</v>
      </c>
      <c r="D784" s="6" t="s">
        <v>75</v>
      </c>
      <c r="E784" s="6" t="s">
        <v>50</v>
      </c>
      <c r="F784" s="6" t="s">
        <v>905</v>
      </c>
      <c r="G784" s="7" t="n">
        <f aca="false">J784*S784</f>
        <v>1042.32501220278</v>
      </c>
      <c r="H784" s="7" t="n">
        <f aca="false">I784*Parâmetros!$B$6/100*S784</f>
        <v>75.9681005508681</v>
      </c>
      <c r="I784" s="8" t="n">
        <v>18301</v>
      </c>
      <c r="J784" s="8" t="n">
        <v>2511</v>
      </c>
      <c r="K784" s="9" t="n">
        <f aca="false">J784/I784</f>
        <v>0.137205617179389</v>
      </c>
      <c r="L784" s="10" t="n">
        <v>0.148</v>
      </c>
      <c r="M784" s="6" t="str">
        <f aca="false">IF(K784&gt;L784,"sim","não")</f>
        <v>não</v>
      </c>
      <c r="N784" s="11" t="n">
        <v>0.13</v>
      </c>
      <c r="O784" s="8" t="n">
        <v>10147</v>
      </c>
      <c r="P784" s="8" t="n">
        <v>4194</v>
      </c>
      <c r="Q784" s="9" t="n">
        <f aca="false">O784/(O784+P784)</f>
        <v>0.707551774632173</v>
      </c>
      <c r="R784" s="10" t="n">
        <v>0.734</v>
      </c>
      <c r="S784" s="12" t="n">
        <f aca="false">2*Q784-1</f>
        <v>0.415103549264347</v>
      </c>
      <c r="T784" s="10" t="n">
        <v>0.085</v>
      </c>
      <c r="U784" s="6" t="s">
        <v>68</v>
      </c>
      <c r="V784" s="6" t="s">
        <v>53</v>
      </c>
      <c r="W784" s="6" t="s">
        <v>54</v>
      </c>
      <c r="X784" s="6" t="s">
        <v>1782</v>
      </c>
      <c r="Y784" s="8" t="n">
        <v>20163</v>
      </c>
    </row>
    <row r="785" customFormat="false" ht="15" hidden="false" customHeight="false" outlineLevel="0" collapsed="false">
      <c r="A785" s="5" t="n">
        <f aca="false">RANK(G785,$G$2:$G$1311)</f>
        <v>784</v>
      </c>
      <c r="B785" s="6" t="str">
        <f aca="false">IF(G785&gt;=Parâmetros!$B$4,"A",IF(G785&gt;=Parâmetros!$B$5,"B","C"))</f>
        <v>B</v>
      </c>
      <c r="C785" s="6" t="s">
        <v>1783</v>
      </c>
      <c r="D785" s="6" t="s">
        <v>86</v>
      </c>
      <c r="E785" s="6" t="s">
        <v>50</v>
      </c>
      <c r="F785" s="6" t="s">
        <v>336</v>
      </c>
      <c r="G785" s="7" t="n">
        <f aca="false">J785*S785</f>
        <v>1038.32354634427</v>
      </c>
      <c r="H785" s="7" t="n">
        <f aca="false">I785*Parâmetros!$B$6/100*S785</f>
        <v>38.9409729418538</v>
      </c>
      <c r="I785" s="8" t="n">
        <v>10141</v>
      </c>
      <c r="J785" s="8" t="n">
        <v>2704</v>
      </c>
      <c r="K785" s="9" t="n">
        <f aca="false">J785/I785</f>
        <v>0.266640370772113</v>
      </c>
      <c r="L785" s="10" t="n">
        <v>0.335</v>
      </c>
      <c r="M785" s="6" t="str">
        <f aca="false">IF(K785&gt;L785,"sim","não")</f>
        <v>não</v>
      </c>
      <c r="N785" s="11" t="n">
        <v>1.44</v>
      </c>
      <c r="O785" s="8" t="n">
        <v>4808</v>
      </c>
      <c r="P785" s="8" t="n">
        <v>2140</v>
      </c>
      <c r="Q785" s="9" t="n">
        <f aca="false">O785/(O785+P785)</f>
        <v>0.691997697179044</v>
      </c>
      <c r="R785" s="10" t="n">
        <v>0.756</v>
      </c>
      <c r="S785" s="12" t="n">
        <f aca="false">2*Q785-1</f>
        <v>0.383995394358089</v>
      </c>
      <c r="T785" s="10" t="n">
        <v>0.075</v>
      </c>
      <c r="U785" s="6" t="s">
        <v>301</v>
      </c>
      <c r="V785" s="6" t="s">
        <v>53</v>
      </c>
      <c r="W785" s="6" t="s">
        <v>54</v>
      </c>
      <c r="X785" s="6" t="s">
        <v>1784</v>
      </c>
      <c r="Y785" s="8" t="n">
        <v>12251</v>
      </c>
    </row>
    <row r="786" customFormat="false" ht="15" hidden="false" customHeight="false" outlineLevel="0" collapsed="false">
      <c r="A786" s="5" t="n">
        <f aca="false">RANK(G786,$G$2:$G$1311)</f>
        <v>785</v>
      </c>
      <c r="B786" s="6" t="str">
        <f aca="false">IF(G786&gt;=Parâmetros!$B$4,"A",IF(G786&gt;=Parâmetros!$B$5,"B","C"))</f>
        <v>B</v>
      </c>
      <c r="C786" s="6" t="s">
        <v>1785</v>
      </c>
      <c r="D786" s="6" t="s">
        <v>141</v>
      </c>
      <c r="E786" s="6" t="s">
        <v>142</v>
      </c>
      <c r="F786" s="6" t="s">
        <v>192</v>
      </c>
      <c r="G786" s="7" t="n">
        <f aca="false">J786*S786</f>
        <v>1038.13232514178</v>
      </c>
      <c r="H786" s="7" t="n">
        <f aca="false">I786*Parâmetros!$B$6/100*S786</f>
        <v>30.7920604914934</v>
      </c>
      <c r="I786" s="8" t="n">
        <v>9100</v>
      </c>
      <c r="J786" s="8" t="n">
        <v>3068</v>
      </c>
      <c r="K786" s="9" t="n">
        <f aca="false">J786/I786</f>
        <v>0.337142857142857</v>
      </c>
      <c r="L786" s="10" t="n">
        <v>0.348</v>
      </c>
      <c r="M786" s="6" t="str">
        <f aca="false">IF(K786&gt;L786,"sim","não")</f>
        <v>não</v>
      </c>
      <c r="N786" s="11" t="n">
        <v>-1.17</v>
      </c>
      <c r="O786" s="8" t="n">
        <v>3540</v>
      </c>
      <c r="P786" s="8" t="n">
        <v>1750</v>
      </c>
      <c r="Q786" s="9" t="n">
        <f aca="false">O786/(O786+P786)</f>
        <v>0.669187145557656</v>
      </c>
      <c r="R786" s="10" t="n">
        <v>0.735</v>
      </c>
      <c r="S786" s="12" t="n">
        <f aca="false">2*Q786-1</f>
        <v>0.338374291115312</v>
      </c>
      <c r="T786" s="10" t="n">
        <v>0.195</v>
      </c>
      <c r="U786" s="6" t="s">
        <v>68</v>
      </c>
      <c r="V786" s="6" t="s">
        <v>53</v>
      </c>
      <c r="W786" s="6" t="s">
        <v>54</v>
      </c>
      <c r="X786" s="6" t="s">
        <v>1786</v>
      </c>
      <c r="Y786" s="8" t="n">
        <v>10275</v>
      </c>
    </row>
    <row r="787" customFormat="false" ht="15" hidden="false" customHeight="false" outlineLevel="0" collapsed="false">
      <c r="A787" s="5" t="n">
        <f aca="false">RANK(G787,$G$2:$G$1311)</f>
        <v>786</v>
      </c>
      <c r="B787" s="6" t="str">
        <f aca="false">IF(G787&gt;=Parâmetros!$B$4,"A",IF(G787&gt;=Parâmetros!$B$5,"B","C"))</f>
        <v>B</v>
      </c>
      <c r="C787" s="6" t="s">
        <v>1787</v>
      </c>
      <c r="D787" s="6" t="s">
        <v>445</v>
      </c>
      <c r="E787" s="6" t="s">
        <v>50</v>
      </c>
      <c r="F787" s="6" t="s">
        <v>1079</v>
      </c>
      <c r="G787" s="7" t="n">
        <f aca="false">J787*S787</f>
        <v>1037.01718764756</v>
      </c>
      <c r="H787" s="7" t="n">
        <f aca="false">I787*Parâmetros!$B$6/100*S787</f>
        <v>63.2558183020115</v>
      </c>
      <c r="I787" s="8" t="n">
        <v>14182</v>
      </c>
      <c r="J787" s="8" t="n">
        <v>2325</v>
      </c>
      <c r="K787" s="9" t="n">
        <f aca="false">J787/I787</f>
        <v>0.163940205894796</v>
      </c>
      <c r="L787" s="10" t="n">
        <v>0.174</v>
      </c>
      <c r="M787" s="6" t="str">
        <f aca="false">IF(K787&gt;L787,"sim","não")</f>
        <v>não</v>
      </c>
      <c r="N787" s="11" t="n">
        <v>-0.75</v>
      </c>
      <c r="O787" s="8" t="n">
        <v>7656</v>
      </c>
      <c r="P787" s="8" t="n">
        <v>2933</v>
      </c>
      <c r="Q787" s="9" t="n">
        <f aca="false">O787/(O787+P787)</f>
        <v>0.723014448956464</v>
      </c>
      <c r="R787" s="10" t="n">
        <v>0.756</v>
      </c>
      <c r="S787" s="12" t="n">
        <f aca="false">2*Q787-1</f>
        <v>0.446028897912929</v>
      </c>
      <c r="T787" s="10" t="n">
        <v>0.105</v>
      </c>
      <c r="U787" s="6" t="s">
        <v>83</v>
      </c>
      <c r="V787" s="6" t="s">
        <v>53</v>
      </c>
      <c r="W787" s="6" t="s">
        <v>54</v>
      </c>
      <c r="X787" s="6" t="s">
        <v>1788</v>
      </c>
      <c r="Y787" s="8" t="n">
        <v>18382</v>
      </c>
    </row>
    <row r="788" customFormat="false" ht="15" hidden="false" customHeight="false" outlineLevel="0" collapsed="false">
      <c r="A788" s="5" t="n">
        <f aca="false">RANK(G788,$G$2:$G$1311)</f>
        <v>787</v>
      </c>
      <c r="B788" s="6" t="str">
        <f aca="false">IF(G788&gt;=Parâmetros!$B$4,"A",IF(G788&gt;=Parâmetros!$B$5,"B","C"))</f>
        <v>B</v>
      </c>
      <c r="C788" s="6" t="s">
        <v>1789</v>
      </c>
      <c r="D788" s="6" t="s">
        <v>49</v>
      </c>
      <c r="E788" s="6" t="s">
        <v>50</v>
      </c>
      <c r="F788" s="6" t="s">
        <v>705</v>
      </c>
      <c r="G788" s="7" t="n">
        <f aca="false">J788*S788</f>
        <v>1034.84920828258</v>
      </c>
      <c r="H788" s="7" t="n">
        <f aca="false">I788*Parâmetros!$B$6/100*S788</f>
        <v>51.1112886723508</v>
      </c>
      <c r="I788" s="8" t="n">
        <v>11256</v>
      </c>
      <c r="J788" s="8" t="n">
        <v>2279</v>
      </c>
      <c r="K788" s="9" t="n">
        <f aca="false">J788/I788</f>
        <v>0.202469793887704</v>
      </c>
      <c r="L788" s="10" t="n">
        <v>0.231</v>
      </c>
      <c r="M788" s="6" t="str">
        <f aca="false">IF(K788&gt;L788,"sim","não")</f>
        <v>não</v>
      </c>
      <c r="N788" s="11" t="n">
        <v>0.14</v>
      </c>
      <c r="O788" s="8" t="n">
        <v>5969</v>
      </c>
      <c r="P788" s="8" t="n">
        <v>2241</v>
      </c>
      <c r="Q788" s="9" t="n">
        <f aca="false">O788/(O788+P788)</f>
        <v>0.727040194884288</v>
      </c>
      <c r="R788" s="10" t="n">
        <v>0.779</v>
      </c>
      <c r="S788" s="12" t="n">
        <f aca="false">2*Q788-1</f>
        <v>0.454080389768575</v>
      </c>
      <c r="T788" s="10" t="n">
        <v>0.081</v>
      </c>
      <c r="U788" s="6" t="s">
        <v>144</v>
      </c>
      <c r="V788" s="6" t="s">
        <v>72</v>
      </c>
      <c r="W788" s="6" t="s">
        <v>54</v>
      </c>
      <c r="X788" s="6" t="s">
        <v>1790</v>
      </c>
      <c r="Y788" s="8" t="n">
        <v>15332</v>
      </c>
    </row>
    <row r="789" customFormat="false" ht="15" hidden="false" customHeight="false" outlineLevel="0" collapsed="false">
      <c r="A789" s="5" t="n">
        <f aca="false">RANK(G789,$G$2:$G$1311)</f>
        <v>788</v>
      </c>
      <c r="B789" s="6" t="str">
        <f aca="false">IF(G789&gt;=Parâmetros!$B$4,"A",IF(G789&gt;=Parâmetros!$B$5,"B","C"))</f>
        <v>B</v>
      </c>
      <c r="C789" s="6" t="s">
        <v>1791</v>
      </c>
      <c r="D789" s="6" t="s">
        <v>49</v>
      </c>
      <c r="E789" s="6" t="s">
        <v>50</v>
      </c>
      <c r="F789" s="6" t="s">
        <v>935</v>
      </c>
      <c r="G789" s="7" t="n">
        <f aca="false">J789*S789</f>
        <v>1031.20258883869</v>
      </c>
      <c r="H789" s="7" t="n">
        <f aca="false">I789*Parâmetros!$B$6/100*S789</f>
        <v>54.1499291732812</v>
      </c>
      <c r="I789" s="8" t="n">
        <v>11479</v>
      </c>
      <c r="J789" s="8" t="n">
        <v>2186</v>
      </c>
      <c r="K789" s="9" t="n">
        <f aca="false">J789/I789</f>
        <v>0.190434706855998</v>
      </c>
      <c r="L789" s="10" t="n">
        <v>0.245</v>
      </c>
      <c r="M789" s="6" t="str">
        <f aca="false">IF(K789&gt;L789,"sim","não")</f>
        <v>não</v>
      </c>
      <c r="N789" s="11" t="n">
        <v>-0.5</v>
      </c>
      <c r="O789" s="8" t="n">
        <v>6026</v>
      </c>
      <c r="P789" s="8" t="n">
        <v>2163</v>
      </c>
      <c r="Q789" s="9" t="n">
        <f aca="false">O789/(O789+P789)</f>
        <v>0.735865185004274</v>
      </c>
      <c r="R789" s="10" t="n">
        <v>0.791</v>
      </c>
      <c r="S789" s="12" t="n">
        <f aca="false">2*Q789-1</f>
        <v>0.471730370008548</v>
      </c>
      <c r="T789" s="10" t="n">
        <v>0.093</v>
      </c>
      <c r="U789" s="6" t="s">
        <v>63</v>
      </c>
      <c r="V789" s="6" t="s">
        <v>59</v>
      </c>
      <c r="W789" s="6" t="s">
        <v>54</v>
      </c>
      <c r="X789" s="6" t="s">
        <v>1792</v>
      </c>
      <c r="Y789" s="8" t="n">
        <v>13629</v>
      </c>
    </row>
    <row r="790" customFormat="false" ht="15" hidden="false" customHeight="false" outlineLevel="0" collapsed="false">
      <c r="A790" s="5" t="n">
        <f aca="false">RANK(G790,$G$2:$G$1311)</f>
        <v>789</v>
      </c>
      <c r="B790" s="6" t="str">
        <f aca="false">IF(G790&gt;=Parâmetros!$B$4,"A",IF(G790&gt;=Parâmetros!$B$5,"B","C"))</f>
        <v>B</v>
      </c>
      <c r="C790" s="6" t="s">
        <v>1793</v>
      </c>
      <c r="D790" s="6" t="s">
        <v>49</v>
      </c>
      <c r="E790" s="6" t="s">
        <v>50</v>
      </c>
      <c r="F790" s="6" t="s">
        <v>1239</v>
      </c>
      <c r="G790" s="7" t="n">
        <f aca="false">J790*S790</f>
        <v>1027.88797210924</v>
      </c>
      <c r="H790" s="7" t="n">
        <f aca="false">I790*Parâmetros!$B$6/100*S790</f>
        <v>49.5692167344567</v>
      </c>
      <c r="I790" s="8" t="n">
        <v>11651</v>
      </c>
      <c r="J790" s="8" t="n">
        <v>2416</v>
      </c>
      <c r="K790" s="9" t="n">
        <f aca="false">J790/I790</f>
        <v>0.207364174748949</v>
      </c>
      <c r="L790" s="10" t="n">
        <v>0.187</v>
      </c>
      <c r="M790" s="6" t="str">
        <f aca="false">IF(K790&gt;L790,"sim","não")</f>
        <v>sim</v>
      </c>
      <c r="N790" s="11" t="n">
        <v>1.6</v>
      </c>
      <c r="O790" s="8" t="n">
        <v>6133</v>
      </c>
      <c r="P790" s="8" t="n">
        <v>2472</v>
      </c>
      <c r="Q790" s="9" t="n">
        <f aca="false">O790/(O790+P790)</f>
        <v>0.712725159790819</v>
      </c>
      <c r="R790" s="10" t="n">
        <v>0.716</v>
      </c>
      <c r="S790" s="12" t="n">
        <f aca="false">2*Q790-1</f>
        <v>0.425450319581639</v>
      </c>
      <c r="T790" s="10" t="n">
        <v>0.092</v>
      </c>
      <c r="U790" s="6" t="s">
        <v>203</v>
      </c>
      <c r="V790" s="6" t="s">
        <v>53</v>
      </c>
      <c r="W790" s="6" t="s">
        <v>54</v>
      </c>
      <c r="X790" s="6" t="s">
        <v>1794</v>
      </c>
      <c r="Y790" s="8" t="n">
        <v>13642</v>
      </c>
    </row>
    <row r="791" customFormat="false" ht="15" hidden="false" customHeight="false" outlineLevel="0" collapsed="false">
      <c r="A791" s="5" t="n">
        <f aca="false">RANK(G791,$G$2:$G$1311)</f>
        <v>790</v>
      </c>
      <c r="B791" s="6" t="str">
        <f aca="false">IF(G791&gt;=Parâmetros!$B$4,"A",IF(G791&gt;=Parâmetros!$B$5,"B","C"))</f>
        <v>B</v>
      </c>
      <c r="C791" s="6" t="s">
        <v>1795</v>
      </c>
      <c r="D791" s="6" t="s">
        <v>49</v>
      </c>
      <c r="E791" s="6" t="s">
        <v>50</v>
      </c>
      <c r="F791" s="6" t="s">
        <v>468</v>
      </c>
      <c r="G791" s="7" t="n">
        <f aca="false">J791*S791</f>
        <v>1026.79137225735</v>
      </c>
      <c r="H791" s="7" t="n">
        <f aca="false">I791*Parâmetros!$B$6/100*S791</f>
        <v>57.9386593529193</v>
      </c>
      <c r="I791" s="8" t="n">
        <v>14513</v>
      </c>
      <c r="J791" s="8" t="n">
        <v>2572</v>
      </c>
      <c r="K791" s="9" t="n">
        <f aca="false">J791/I791</f>
        <v>0.177220423068973</v>
      </c>
      <c r="L791" s="10" t="n">
        <v>0.235</v>
      </c>
      <c r="M791" s="6" t="str">
        <f aca="false">IF(K791&gt;L791,"sim","não")</f>
        <v>não</v>
      </c>
      <c r="N791" s="11" t="n">
        <v>-0.92</v>
      </c>
      <c r="O791" s="8" t="n">
        <v>7525</v>
      </c>
      <c r="P791" s="8" t="n">
        <v>3231</v>
      </c>
      <c r="Q791" s="9" t="n">
        <f aca="false">O791/(O791+P791)</f>
        <v>0.699609520267758</v>
      </c>
      <c r="R791" s="10" t="n">
        <v>0.753</v>
      </c>
      <c r="S791" s="12" t="n">
        <f aca="false">2*Q791-1</f>
        <v>0.399219040535515</v>
      </c>
      <c r="T791" s="10" t="n">
        <v>0.082</v>
      </c>
      <c r="U791" s="6" t="s">
        <v>71</v>
      </c>
      <c r="V791" s="6" t="s">
        <v>72</v>
      </c>
      <c r="W791" s="6" t="s">
        <v>54</v>
      </c>
      <c r="X791" s="6" t="s">
        <v>1796</v>
      </c>
      <c r="Y791" s="8" t="n">
        <v>17466</v>
      </c>
    </row>
    <row r="792" customFormat="false" ht="15" hidden="false" customHeight="false" outlineLevel="0" collapsed="false">
      <c r="A792" s="5" t="n">
        <f aca="false">RANK(G792,$G$2:$G$1311)</f>
        <v>791</v>
      </c>
      <c r="B792" s="6" t="str">
        <f aca="false">IF(G792&gt;=Parâmetros!$B$4,"A",IF(G792&gt;=Parâmetros!$B$5,"B","C"))</f>
        <v>B</v>
      </c>
      <c r="C792" s="6" t="s">
        <v>1797</v>
      </c>
      <c r="D792" s="6" t="s">
        <v>1798</v>
      </c>
      <c r="E792" s="6" t="s">
        <v>1799</v>
      </c>
      <c r="F792" s="6" t="s">
        <v>1800</v>
      </c>
      <c r="G792" s="7" t="n">
        <f aca="false">J792*S792</f>
        <v>1025.31444444444</v>
      </c>
      <c r="H792" s="7" t="n">
        <f aca="false">I792*Parâmetros!$B$6/100*S792</f>
        <v>42.9723666666667</v>
      </c>
      <c r="I792" s="8" t="n">
        <v>25545</v>
      </c>
      <c r="J792" s="8" t="n">
        <v>6095</v>
      </c>
      <c r="K792" s="9" t="n">
        <f aca="false">J792/I792</f>
        <v>0.238598551575651</v>
      </c>
      <c r="L792" s="10" t="n">
        <v>0.237</v>
      </c>
      <c r="M792" s="6" t="str">
        <f aca="false">IF(K792&gt;L792,"sim","não")</f>
        <v>sim</v>
      </c>
      <c r="N792" s="11" t="n">
        <v>0.14</v>
      </c>
      <c r="O792" s="8" t="n">
        <v>10514</v>
      </c>
      <c r="P792" s="8" t="n">
        <v>7486</v>
      </c>
      <c r="Q792" s="9" t="n">
        <f aca="false">O792/(O792+P792)</f>
        <v>0.584111111111111</v>
      </c>
      <c r="R792" s="10" t="n">
        <v>0.636</v>
      </c>
      <c r="S792" s="12" t="n">
        <f aca="false">2*Q792-1</f>
        <v>0.168222222222222</v>
      </c>
      <c r="T792" s="10" t="n">
        <v>0.107</v>
      </c>
      <c r="U792" s="6" t="s">
        <v>715</v>
      </c>
      <c r="V792" s="6" t="s">
        <v>72</v>
      </c>
      <c r="W792" s="6" t="s">
        <v>54</v>
      </c>
      <c r="X792" s="6" t="s">
        <v>1801</v>
      </c>
      <c r="Y792" s="8" t="n">
        <v>31217</v>
      </c>
    </row>
    <row r="793" customFormat="false" ht="15" hidden="false" customHeight="false" outlineLevel="0" collapsed="false">
      <c r="A793" s="5" t="n">
        <f aca="false">RANK(G793,$G$2:$G$1311)</f>
        <v>792</v>
      </c>
      <c r="B793" s="6" t="str">
        <f aca="false">IF(G793&gt;=Parâmetros!$B$4,"A",IF(G793&gt;=Parâmetros!$B$5,"B","C"))</f>
        <v>B</v>
      </c>
      <c r="C793" s="6" t="s">
        <v>1802</v>
      </c>
      <c r="D793" s="6" t="s">
        <v>445</v>
      </c>
      <c r="E793" s="6" t="s">
        <v>50</v>
      </c>
      <c r="F793" s="6" t="s">
        <v>825</v>
      </c>
      <c r="G793" s="7" t="n">
        <f aca="false">J793*S793</f>
        <v>1024.98598130841</v>
      </c>
      <c r="H793" s="7" t="n">
        <f aca="false">I793*Parâmetros!$B$6/100*S793</f>
        <v>47.6707943925234</v>
      </c>
      <c r="I793" s="8" t="n">
        <v>9325</v>
      </c>
      <c r="J793" s="8" t="n">
        <v>2005</v>
      </c>
      <c r="K793" s="9" t="n">
        <f aca="false">J793/I793</f>
        <v>0.215013404825737</v>
      </c>
      <c r="L793" s="10" t="n">
        <v>0.231</v>
      </c>
      <c r="M793" s="6" t="str">
        <f aca="false">IF(K793&gt;L793,"sim","não")</f>
        <v>não</v>
      </c>
      <c r="N793" s="11" t="n">
        <v>-0.9</v>
      </c>
      <c r="O793" s="8" t="n">
        <v>4851</v>
      </c>
      <c r="P793" s="8" t="n">
        <v>1569</v>
      </c>
      <c r="Q793" s="9" t="n">
        <f aca="false">O793/(O793+P793)</f>
        <v>0.755607476635514</v>
      </c>
      <c r="R793" s="10" t="n">
        <v>0.773</v>
      </c>
      <c r="S793" s="12" t="n">
        <f aca="false">2*Q793-1</f>
        <v>0.511214953271028</v>
      </c>
      <c r="T793" s="10" t="n">
        <v>0.151</v>
      </c>
      <c r="U793" s="6" t="s">
        <v>63</v>
      </c>
      <c r="V793" s="6" t="s">
        <v>59</v>
      </c>
      <c r="W793" s="6" t="s">
        <v>54</v>
      </c>
      <c r="X793" s="6" t="s">
        <v>1803</v>
      </c>
      <c r="Y793" s="8" t="n">
        <v>12212</v>
      </c>
    </row>
    <row r="794" customFormat="false" ht="15" hidden="false" customHeight="false" outlineLevel="0" collapsed="false">
      <c r="A794" s="5" t="n">
        <f aca="false">RANK(G794,$G$2:$G$1311)</f>
        <v>793</v>
      </c>
      <c r="B794" s="6" t="str">
        <f aca="false">IF(G794&gt;=Parâmetros!$B$4,"A",IF(G794&gt;=Parâmetros!$B$5,"B","C"))</f>
        <v>B</v>
      </c>
      <c r="C794" s="6" t="s">
        <v>1804</v>
      </c>
      <c r="D794" s="6" t="s">
        <v>141</v>
      </c>
      <c r="E794" s="6" t="s">
        <v>142</v>
      </c>
      <c r="F794" s="6" t="s">
        <v>1131</v>
      </c>
      <c r="G794" s="7" t="n">
        <f aca="false">J794*S794</f>
        <v>1022.94032862496</v>
      </c>
      <c r="H794" s="7" t="n">
        <f aca="false">I794*Parâmetros!$B$6/100*S794</f>
        <v>41.0863880080715</v>
      </c>
      <c r="I794" s="8" t="n">
        <v>9981</v>
      </c>
      <c r="J794" s="8" t="n">
        <v>2485</v>
      </c>
      <c r="K794" s="9" t="n">
        <f aca="false">J794/I794</f>
        <v>0.248973048792706</v>
      </c>
      <c r="L794" s="10" t="n">
        <v>0.251</v>
      </c>
      <c r="M794" s="6" t="str">
        <f aca="false">IF(K794&gt;L794,"sim","não")</f>
        <v>não</v>
      </c>
      <c r="N794" s="11" t="n">
        <v>-1.01</v>
      </c>
      <c r="O794" s="8" t="n">
        <v>4897</v>
      </c>
      <c r="P794" s="8" t="n">
        <v>2041</v>
      </c>
      <c r="Q794" s="9" t="n">
        <f aca="false">O794/(O794+P794)</f>
        <v>0.705823003747478</v>
      </c>
      <c r="R794" s="10" t="n">
        <v>0.757</v>
      </c>
      <c r="S794" s="12" t="n">
        <f aca="false">2*Q794-1</f>
        <v>0.411646007494955</v>
      </c>
      <c r="T794" s="10" t="n">
        <v>0.091</v>
      </c>
      <c r="U794" s="6" t="s">
        <v>68</v>
      </c>
      <c r="V794" s="6" t="s">
        <v>53</v>
      </c>
      <c r="W794" s="6" t="s">
        <v>54</v>
      </c>
      <c r="X794" s="6" t="s">
        <v>1805</v>
      </c>
      <c r="Y794" s="8" t="n">
        <v>13024</v>
      </c>
    </row>
    <row r="795" customFormat="false" ht="15" hidden="false" customHeight="false" outlineLevel="0" collapsed="false">
      <c r="A795" s="5" t="n">
        <f aca="false">RANK(G795,$G$2:$G$1311)</f>
        <v>794</v>
      </c>
      <c r="B795" s="6" t="str">
        <f aca="false">IF(G795&gt;=Parâmetros!$B$4,"A",IF(G795&gt;=Parâmetros!$B$5,"B","C"))</f>
        <v>B</v>
      </c>
      <c r="C795" s="6" t="s">
        <v>1806</v>
      </c>
      <c r="D795" s="6" t="s">
        <v>49</v>
      </c>
      <c r="E795" s="6" t="s">
        <v>50</v>
      </c>
      <c r="F795" s="6" t="s">
        <v>1239</v>
      </c>
      <c r="G795" s="7" t="n">
        <f aca="false">J795*S795</f>
        <v>1022.88139572981</v>
      </c>
      <c r="H795" s="7" t="n">
        <f aca="false">I795*Parâmetros!$B$6/100*S795</f>
        <v>55.7796669032928</v>
      </c>
      <c r="I795" s="8" t="n">
        <v>24872</v>
      </c>
      <c r="J795" s="8" t="n">
        <v>4561</v>
      </c>
      <c r="K795" s="9" t="n">
        <f aca="false">J795/I795</f>
        <v>0.183378899967835</v>
      </c>
      <c r="L795" s="10" t="n">
        <v>0.234</v>
      </c>
      <c r="M795" s="6" t="str">
        <f aca="false">IF(K795&gt;L795,"sim","não")</f>
        <v>não</v>
      </c>
      <c r="N795" s="11" t="n">
        <v>-1.07</v>
      </c>
      <c r="O795" s="8" t="n">
        <v>11210</v>
      </c>
      <c r="P795" s="8" t="n">
        <v>7103</v>
      </c>
      <c r="Q795" s="9" t="n">
        <f aca="false">O795/(O795+P795)</f>
        <v>0.612133457106973</v>
      </c>
      <c r="R795" s="10" t="n">
        <v>0.663</v>
      </c>
      <c r="S795" s="12" t="n">
        <f aca="false">2*Q795-1</f>
        <v>0.224266914213946</v>
      </c>
      <c r="T795" s="10" t="n">
        <v>0.093</v>
      </c>
      <c r="U795" s="6" t="s">
        <v>71</v>
      </c>
      <c r="V795" s="6" t="s">
        <v>72</v>
      </c>
      <c r="W795" s="6" t="s">
        <v>54</v>
      </c>
      <c r="X795" s="6" t="s">
        <v>1807</v>
      </c>
      <c r="Y795" s="8" t="n">
        <v>33235</v>
      </c>
    </row>
    <row r="796" customFormat="false" ht="15" hidden="false" customHeight="false" outlineLevel="0" collapsed="false">
      <c r="A796" s="5" t="n">
        <f aca="false">RANK(G796,$G$2:$G$1311)</f>
        <v>795</v>
      </c>
      <c r="B796" s="6" t="str">
        <f aca="false">IF(G796&gt;=Parâmetros!$B$4,"A",IF(G796&gt;=Parâmetros!$B$5,"B","C"))</f>
        <v>B</v>
      </c>
      <c r="C796" s="6" t="s">
        <v>1808</v>
      </c>
      <c r="D796" s="6" t="s">
        <v>49</v>
      </c>
      <c r="E796" s="6" t="s">
        <v>50</v>
      </c>
      <c r="F796" s="6" t="s">
        <v>255</v>
      </c>
      <c r="G796" s="7" t="n">
        <f aca="false">J796*S796</f>
        <v>1020.54427645788</v>
      </c>
      <c r="H796" s="7" t="n">
        <f aca="false">I796*Parâmetros!$B$6/100*S796</f>
        <v>63.1343652507799</v>
      </c>
      <c r="I796" s="8" t="n">
        <v>10690</v>
      </c>
      <c r="J796" s="8" t="n">
        <v>1728</v>
      </c>
      <c r="K796" s="9" t="n">
        <f aca="false">J796/I796</f>
        <v>0.161646398503274</v>
      </c>
      <c r="L796" s="10" t="n">
        <v>0.259</v>
      </c>
      <c r="M796" s="6" t="str">
        <f aca="false">IF(K796&gt;L796,"sim","não")</f>
        <v>não</v>
      </c>
      <c r="N796" s="11" t="n">
        <v>-1.15</v>
      </c>
      <c r="O796" s="8" t="n">
        <v>6628</v>
      </c>
      <c r="P796" s="8" t="n">
        <v>1706</v>
      </c>
      <c r="Q796" s="9" t="n">
        <f aca="false">O796/(O796+P796)</f>
        <v>0.795296376289897</v>
      </c>
      <c r="R796" s="10" t="n">
        <v>0.818</v>
      </c>
      <c r="S796" s="12" t="n">
        <f aca="false">2*Q796-1</f>
        <v>0.590592752579794</v>
      </c>
      <c r="T796" s="10" t="n">
        <v>0.115</v>
      </c>
      <c r="U796" s="6" t="s">
        <v>63</v>
      </c>
      <c r="V796" s="6" t="s">
        <v>59</v>
      </c>
      <c r="W796" s="6" t="s">
        <v>54</v>
      </c>
      <c r="X796" s="6" t="s">
        <v>1809</v>
      </c>
      <c r="Y796" s="8" t="n">
        <v>13146</v>
      </c>
    </row>
    <row r="797" customFormat="false" ht="15" hidden="false" customHeight="false" outlineLevel="0" collapsed="false">
      <c r="A797" s="5" t="n">
        <f aca="false">RANK(G797,$G$2:$G$1311)</f>
        <v>796</v>
      </c>
      <c r="B797" s="6" t="str">
        <f aca="false">IF(G797&gt;=Parâmetros!$B$4,"A",IF(G797&gt;=Parâmetros!$B$5,"B","C"))</f>
        <v>B</v>
      </c>
      <c r="C797" s="6" t="s">
        <v>1810</v>
      </c>
      <c r="D797" s="6" t="s">
        <v>177</v>
      </c>
      <c r="E797" s="6" t="s">
        <v>50</v>
      </c>
      <c r="F797" s="6" t="s">
        <v>1811</v>
      </c>
      <c r="G797" s="7" t="n">
        <f aca="false">J797*S797</f>
        <v>1019.24823131344</v>
      </c>
      <c r="H797" s="7" t="n">
        <f aca="false">I797*Parâmetros!$B$6/100*S797</f>
        <v>43.38255921255</v>
      </c>
      <c r="I797" s="8" t="n">
        <v>9415</v>
      </c>
      <c r="J797" s="8" t="n">
        <v>2212</v>
      </c>
      <c r="K797" s="9" t="n">
        <f aca="false">J797/I797</f>
        <v>0.234944237918216</v>
      </c>
      <c r="L797" s="10" t="n">
        <v>0.257</v>
      </c>
      <c r="M797" s="6" t="str">
        <f aca="false">IF(K797&gt;L797,"sim","não")</f>
        <v>não</v>
      </c>
      <c r="N797" s="11" t="n">
        <v>-0.69</v>
      </c>
      <c r="O797" s="8" t="n">
        <v>4749</v>
      </c>
      <c r="P797" s="8" t="n">
        <v>1753</v>
      </c>
      <c r="Q797" s="9" t="n">
        <f aca="false">O797/(O797+P797)</f>
        <v>0.730390649031067</v>
      </c>
      <c r="R797" s="10" t="n">
        <v>0.771</v>
      </c>
      <c r="S797" s="12" t="n">
        <f aca="false">2*Q797-1</f>
        <v>0.460781298062135</v>
      </c>
      <c r="T797" s="10" t="n">
        <v>0.089</v>
      </c>
      <c r="U797" s="6" t="s">
        <v>96</v>
      </c>
      <c r="V797" s="6" t="s">
        <v>72</v>
      </c>
      <c r="W797" s="6" t="s">
        <v>54</v>
      </c>
      <c r="X797" s="6" t="s">
        <v>1812</v>
      </c>
      <c r="Y797" s="8" t="n">
        <v>11323</v>
      </c>
    </row>
    <row r="798" customFormat="false" ht="15" hidden="false" customHeight="false" outlineLevel="0" collapsed="false">
      <c r="A798" s="5" t="n">
        <f aca="false">RANK(G798,$G$2:$G$1311)</f>
        <v>797</v>
      </c>
      <c r="B798" s="6" t="str">
        <f aca="false">IF(G798&gt;=Parâmetros!$B$4,"A",IF(G798&gt;=Parâmetros!$B$5,"B","C"))</f>
        <v>B</v>
      </c>
      <c r="C798" s="6" t="s">
        <v>1813</v>
      </c>
      <c r="D798" s="6" t="s">
        <v>75</v>
      </c>
      <c r="E798" s="6" t="s">
        <v>50</v>
      </c>
      <c r="F798" s="6" t="s">
        <v>258</v>
      </c>
      <c r="G798" s="7" t="n">
        <f aca="false">J798*S798</f>
        <v>1017.25679423184</v>
      </c>
      <c r="H798" s="7" t="n">
        <f aca="false">I798*Parâmetros!$B$6/100*S798</f>
        <v>57.6961785912368</v>
      </c>
      <c r="I798" s="8" t="n">
        <v>9313</v>
      </c>
      <c r="J798" s="8" t="n">
        <v>1642</v>
      </c>
      <c r="K798" s="9" t="n">
        <f aca="false">J798/I798</f>
        <v>0.176312681198325</v>
      </c>
      <c r="L798" s="10" t="n">
        <v>0.182</v>
      </c>
      <c r="M798" s="6" t="str">
        <f aca="false">IF(K798&gt;L798,"sim","não")</f>
        <v>não</v>
      </c>
      <c r="N798" s="11" t="n">
        <v>1</v>
      </c>
      <c r="O798" s="8" t="n">
        <v>5840</v>
      </c>
      <c r="P798" s="8" t="n">
        <v>1372</v>
      </c>
      <c r="Q798" s="9" t="n">
        <f aca="false">O798/(O798+P798)</f>
        <v>0.809761508596783</v>
      </c>
      <c r="R798" s="10" t="n">
        <v>0.87</v>
      </c>
      <c r="S798" s="12" t="n">
        <f aca="false">2*Q798-1</f>
        <v>0.619523017193566</v>
      </c>
      <c r="T798" s="10" t="n">
        <v>0.12</v>
      </c>
      <c r="U798" s="6" t="s">
        <v>63</v>
      </c>
      <c r="V798" s="6" t="s">
        <v>59</v>
      </c>
      <c r="W798" s="6" t="s">
        <v>54</v>
      </c>
      <c r="X798" s="6" t="s">
        <v>1814</v>
      </c>
      <c r="Y798" s="8" t="n">
        <v>10444</v>
      </c>
    </row>
    <row r="799" customFormat="false" ht="15" hidden="false" customHeight="false" outlineLevel="0" collapsed="false">
      <c r="A799" s="5" t="n">
        <f aca="false">RANK(G799,$G$2:$G$1311)</f>
        <v>798</v>
      </c>
      <c r="B799" s="6" t="str">
        <f aca="false">IF(G799&gt;=Parâmetros!$B$4,"A",IF(G799&gt;=Parâmetros!$B$5,"B","C"))</f>
        <v>B</v>
      </c>
      <c r="C799" s="6" t="s">
        <v>1815</v>
      </c>
      <c r="D799" s="6" t="s">
        <v>445</v>
      </c>
      <c r="E799" s="6" t="s">
        <v>50</v>
      </c>
      <c r="F799" s="6" t="s">
        <v>737</v>
      </c>
      <c r="G799" s="7" t="n">
        <f aca="false">J799*S799</f>
        <v>1016.23267104199</v>
      </c>
      <c r="H799" s="7" t="n">
        <f aca="false">I799*Parâmetros!$B$6/100*S799</f>
        <v>60.925336689742</v>
      </c>
      <c r="I799" s="8" t="n">
        <v>15036</v>
      </c>
      <c r="J799" s="8" t="n">
        <v>2508</v>
      </c>
      <c r="K799" s="9" t="n">
        <f aca="false">J799/I799</f>
        <v>0.166799680766161</v>
      </c>
      <c r="L799" s="10" t="n">
        <v>0.169</v>
      </c>
      <c r="M799" s="6" t="str">
        <f aca="false">IF(K799&gt;L799,"sim","não")</f>
        <v>não</v>
      </c>
      <c r="N799" s="11" t="n">
        <v>-1.11</v>
      </c>
      <c r="O799" s="8" t="n">
        <v>7815</v>
      </c>
      <c r="P799" s="8" t="n">
        <v>3308</v>
      </c>
      <c r="Q799" s="9" t="n">
        <f aca="false">O799/(O799+P799)</f>
        <v>0.702598219904702</v>
      </c>
      <c r="R799" s="10" t="n">
        <v>0.737</v>
      </c>
      <c r="S799" s="12" t="n">
        <f aca="false">2*Q799-1</f>
        <v>0.405196439809404</v>
      </c>
      <c r="T799" s="10" t="n">
        <v>0.112</v>
      </c>
      <c r="U799" s="6" t="s">
        <v>77</v>
      </c>
      <c r="V799" s="6" t="s">
        <v>59</v>
      </c>
      <c r="W799" s="6" t="s">
        <v>54</v>
      </c>
      <c r="X799" s="6" t="s">
        <v>1816</v>
      </c>
      <c r="Y799" s="8" t="n">
        <v>18333</v>
      </c>
    </row>
    <row r="800" customFormat="false" ht="15" hidden="false" customHeight="false" outlineLevel="0" collapsed="false">
      <c r="A800" s="5" t="n">
        <f aca="false">RANK(G800,$G$2:$G$1311)</f>
        <v>799</v>
      </c>
      <c r="B800" s="6" t="str">
        <f aca="false">IF(G800&gt;=Parâmetros!$B$4,"A",IF(G800&gt;=Parâmetros!$B$5,"B","C"))</f>
        <v>B</v>
      </c>
      <c r="C800" s="6" t="s">
        <v>1817</v>
      </c>
      <c r="D800" s="6" t="s">
        <v>141</v>
      </c>
      <c r="E800" s="6" t="s">
        <v>142</v>
      </c>
      <c r="F800" s="6" t="s">
        <v>192</v>
      </c>
      <c r="G800" s="7" t="n">
        <f aca="false">J800*S800</f>
        <v>1014.6427298459</v>
      </c>
      <c r="H800" s="7" t="n">
        <f aca="false">I800*Parâmetros!$B$6/100*S800</f>
        <v>32.3015085438725</v>
      </c>
      <c r="I800" s="8" t="n">
        <v>15507</v>
      </c>
      <c r="J800" s="8" t="n">
        <v>4871</v>
      </c>
      <c r="K800" s="9" t="n">
        <f aca="false">J800/I800</f>
        <v>0.314116205584575</v>
      </c>
      <c r="L800" s="10" t="n">
        <v>0.338</v>
      </c>
      <c r="M800" s="6" t="str">
        <f aca="false">IF(K800&gt;L800,"sim","não")</f>
        <v>não</v>
      </c>
      <c r="N800" s="11" t="n">
        <v>-1.48</v>
      </c>
      <c r="O800" s="8" t="n">
        <v>5763</v>
      </c>
      <c r="P800" s="8" t="n">
        <v>3776</v>
      </c>
      <c r="Q800" s="9" t="n">
        <f aca="false">O800/(O800+P800)</f>
        <v>0.604151378551211</v>
      </c>
      <c r="R800" s="10" t="n">
        <v>0.66</v>
      </c>
      <c r="S800" s="12" t="n">
        <f aca="false">2*Q800-1</f>
        <v>0.208302757102422</v>
      </c>
      <c r="T800" s="10" t="n">
        <v>0.18</v>
      </c>
      <c r="U800" s="6" t="s">
        <v>1747</v>
      </c>
      <c r="V800" s="6" t="s">
        <v>72</v>
      </c>
      <c r="W800" s="6" t="s">
        <v>54</v>
      </c>
      <c r="X800" s="6" t="s">
        <v>1818</v>
      </c>
      <c r="Y800" s="8" t="n">
        <v>17516</v>
      </c>
    </row>
    <row r="801" customFormat="false" ht="15" hidden="false" customHeight="false" outlineLevel="0" collapsed="false">
      <c r="A801" s="5" t="n">
        <f aca="false">RANK(G801,$G$2:$G$1311)</f>
        <v>800</v>
      </c>
      <c r="B801" s="6" t="str">
        <f aca="false">IF(G801&gt;=Parâmetros!$B$4,"A",IF(G801&gt;=Parâmetros!$B$5,"B","C"))</f>
        <v>B</v>
      </c>
      <c r="C801" s="6" t="s">
        <v>1819</v>
      </c>
      <c r="D801" s="6" t="s">
        <v>75</v>
      </c>
      <c r="E801" s="6" t="s">
        <v>50</v>
      </c>
      <c r="F801" s="6" t="s">
        <v>319</v>
      </c>
      <c r="G801" s="7" t="n">
        <f aca="false">J801*S801</f>
        <v>1013.06454796684</v>
      </c>
      <c r="H801" s="7" t="n">
        <f aca="false">I801*Parâmetros!$B$6/100*S801</f>
        <v>48.6504638768259</v>
      </c>
      <c r="I801" s="8" t="n">
        <v>14575</v>
      </c>
      <c r="J801" s="8" t="n">
        <v>3035</v>
      </c>
      <c r="K801" s="9" t="n">
        <f aca="false">J801/I801</f>
        <v>0.208233276157804</v>
      </c>
      <c r="L801" s="10" t="n">
        <v>0.227</v>
      </c>
      <c r="M801" s="6" t="str">
        <f aca="false">IF(K801&gt;L801,"sim","não")</f>
        <v>não</v>
      </c>
      <c r="N801" s="11" t="n">
        <v>-1.52</v>
      </c>
      <c r="O801" s="8" t="n">
        <v>6757</v>
      </c>
      <c r="P801" s="8" t="n">
        <v>3375</v>
      </c>
      <c r="Q801" s="9" t="n">
        <f aca="false">O801/(O801+P801)</f>
        <v>0.666896960126332</v>
      </c>
      <c r="R801" s="10" t="n">
        <v>0.717</v>
      </c>
      <c r="S801" s="12" t="n">
        <f aca="false">2*Q801-1</f>
        <v>0.333793920252665</v>
      </c>
      <c r="T801" s="10" t="n">
        <v>0.111</v>
      </c>
      <c r="U801" s="6" t="s">
        <v>77</v>
      </c>
      <c r="V801" s="6" t="s">
        <v>59</v>
      </c>
      <c r="W801" s="6" t="s">
        <v>54</v>
      </c>
      <c r="X801" s="6" t="s">
        <v>1820</v>
      </c>
      <c r="Y801" s="8" t="n">
        <v>17210</v>
      </c>
    </row>
    <row r="802" customFormat="false" ht="15" hidden="false" customHeight="false" outlineLevel="0" collapsed="false">
      <c r="A802" s="5" t="n">
        <f aca="false">RANK(G802,$G$2:$G$1311)</f>
        <v>801</v>
      </c>
      <c r="B802" s="6" t="str">
        <f aca="false">IF(G802&gt;=Parâmetros!$B$4,"A",IF(G802&gt;=Parâmetros!$B$5,"B","C"))</f>
        <v>B</v>
      </c>
      <c r="C802" s="6" t="s">
        <v>1821</v>
      </c>
      <c r="D802" s="6" t="s">
        <v>66</v>
      </c>
      <c r="E802" s="6" t="s">
        <v>50</v>
      </c>
      <c r="F802" s="6" t="s">
        <v>277</v>
      </c>
      <c r="G802" s="7" t="n">
        <f aca="false">J802*S802</f>
        <v>1011.53002249524</v>
      </c>
      <c r="H802" s="7" t="n">
        <f aca="false">I802*Parâmetros!$B$6/100*S802</f>
        <v>48.8987229624502</v>
      </c>
      <c r="I802" s="8" t="n">
        <v>8044</v>
      </c>
      <c r="J802" s="8" t="n">
        <v>1664</v>
      </c>
      <c r="K802" s="9" t="n">
        <f aca="false">J802/I802</f>
        <v>0.206862257583292</v>
      </c>
      <c r="L802" s="10" t="n">
        <v>0.202</v>
      </c>
      <c r="M802" s="6" t="str">
        <f aca="false">IF(K802&gt;L802,"sim","não")</f>
        <v>sim</v>
      </c>
      <c r="N802" s="11" t="n">
        <v>-0.47</v>
      </c>
      <c r="O802" s="8" t="n">
        <v>4646</v>
      </c>
      <c r="P802" s="8" t="n">
        <v>1133</v>
      </c>
      <c r="Q802" s="9" t="n">
        <f aca="false">O802/(O802+P802)</f>
        <v>0.803945319259387</v>
      </c>
      <c r="R802" s="10" t="n">
        <v>0.839</v>
      </c>
      <c r="S802" s="12" t="n">
        <f aca="false">2*Q802-1</f>
        <v>0.607890638518775</v>
      </c>
      <c r="T802" s="10" t="n">
        <v>0.106</v>
      </c>
      <c r="U802" s="6" t="s">
        <v>715</v>
      </c>
      <c r="V802" s="6" t="s">
        <v>72</v>
      </c>
      <c r="W802" s="6" t="s">
        <v>54</v>
      </c>
      <c r="X802" s="6" t="s">
        <v>1822</v>
      </c>
      <c r="Y802" s="8" t="n">
        <v>10244</v>
      </c>
    </row>
    <row r="803" customFormat="false" ht="15" hidden="false" customHeight="false" outlineLevel="0" collapsed="false">
      <c r="A803" s="5" t="n">
        <f aca="false">RANK(G803,$G$2:$G$1311)</f>
        <v>802</v>
      </c>
      <c r="B803" s="6" t="str">
        <f aca="false">IF(G803&gt;=Parâmetros!$B$4,"A",IF(G803&gt;=Parâmetros!$B$5,"B","C"))</f>
        <v>B</v>
      </c>
      <c r="C803" s="6" t="s">
        <v>1823</v>
      </c>
      <c r="D803" s="6" t="s">
        <v>49</v>
      </c>
      <c r="E803" s="6" t="s">
        <v>50</v>
      </c>
      <c r="F803" s="6" t="s">
        <v>306</v>
      </c>
      <c r="G803" s="7" t="n">
        <f aca="false">J803*S803</f>
        <v>1010.4513064133</v>
      </c>
      <c r="H803" s="7" t="n">
        <f aca="false">I803*Parâmetros!$B$6/100*S803</f>
        <v>46.5855106888361</v>
      </c>
      <c r="I803" s="8" t="n">
        <v>13075</v>
      </c>
      <c r="J803" s="8" t="n">
        <v>2836</v>
      </c>
      <c r="K803" s="9" t="n">
        <f aca="false">J803/I803</f>
        <v>0.216902485659656</v>
      </c>
      <c r="L803" s="10" t="n">
        <v>0.286</v>
      </c>
      <c r="M803" s="6" t="str">
        <f aca="false">IF(K803&gt;L803,"sim","não")</f>
        <v>não</v>
      </c>
      <c r="N803" s="11" t="n">
        <v>0.02</v>
      </c>
      <c r="O803" s="8" t="n">
        <v>6281</v>
      </c>
      <c r="P803" s="8" t="n">
        <v>2981</v>
      </c>
      <c r="Q803" s="9" t="n">
        <f aca="false">O803/(O803+P803)</f>
        <v>0.678147268408551</v>
      </c>
      <c r="R803" s="10" t="n">
        <v>0.762</v>
      </c>
      <c r="S803" s="12" t="n">
        <f aca="false">2*Q803-1</f>
        <v>0.356294536817102</v>
      </c>
      <c r="T803" s="10" t="n">
        <v>0.11</v>
      </c>
      <c r="U803" s="6" t="s">
        <v>77</v>
      </c>
      <c r="V803" s="6" t="s">
        <v>59</v>
      </c>
      <c r="W803" s="6" t="s">
        <v>54</v>
      </c>
      <c r="X803" s="6" t="s">
        <v>1824</v>
      </c>
      <c r="Y803" s="8" t="n">
        <v>13863</v>
      </c>
    </row>
    <row r="804" customFormat="false" ht="15" hidden="false" customHeight="false" outlineLevel="0" collapsed="false">
      <c r="A804" s="5" t="n">
        <f aca="false">RANK(G804,$G$2:$G$1311)</f>
        <v>803</v>
      </c>
      <c r="B804" s="6" t="str">
        <f aca="false">IF(G804&gt;=Parâmetros!$B$4,"A",IF(G804&gt;=Parâmetros!$B$5,"B","C"))</f>
        <v>B</v>
      </c>
      <c r="C804" s="6" t="s">
        <v>1825</v>
      </c>
      <c r="D804" s="6" t="s">
        <v>49</v>
      </c>
      <c r="E804" s="6" t="s">
        <v>50</v>
      </c>
      <c r="F804" s="6" t="s">
        <v>500</v>
      </c>
      <c r="G804" s="7" t="n">
        <f aca="false">J804*S804</f>
        <v>1010.41888026155</v>
      </c>
      <c r="H804" s="7" t="n">
        <f aca="false">I804*Parâmetros!$B$6/100*S804</f>
        <v>41.5212300776461</v>
      </c>
      <c r="I804" s="8" t="n">
        <v>10639</v>
      </c>
      <c r="J804" s="8" t="n">
        <v>2589</v>
      </c>
      <c r="K804" s="9" t="n">
        <f aca="false">J804/I804</f>
        <v>0.243349938904032</v>
      </c>
      <c r="L804" s="10" t="n">
        <v>0.259</v>
      </c>
      <c r="M804" s="6" t="str">
        <f aca="false">IF(K804&gt;L804,"sim","não")</f>
        <v>não</v>
      </c>
      <c r="N804" s="11" t="n">
        <v>-0.86</v>
      </c>
      <c r="O804" s="8" t="n">
        <v>5103</v>
      </c>
      <c r="P804" s="8" t="n">
        <v>2238</v>
      </c>
      <c r="Q804" s="9" t="n">
        <f aca="false">O804/(O804+P804)</f>
        <v>0.695136902329383</v>
      </c>
      <c r="R804" s="10" t="n">
        <v>0.675</v>
      </c>
      <c r="S804" s="12" t="n">
        <f aca="false">2*Q804-1</f>
        <v>0.390273804658766</v>
      </c>
      <c r="T804" s="10" t="n">
        <v>0.133</v>
      </c>
      <c r="U804" s="6" t="s">
        <v>83</v>
      </c>
      <c r="V804" s="6" t="s">
        <v>53</v>
      </c>
      <c r="W804" s="6" t="s">
        <v>54</v>
      </c>
      <c r="X804" s="6" t="s">
        <v>1826</v>
      </c>
      <c r="Y804" s="8" t="n">
        <v>13803</v>
      </c>
    </row>
    <row r="805" customFormat="false" ht="15" hidden="false" customHeight="false" outlineLevel="0" collapsed="false">
      <c r="A805" s="5" t="n">
        <f aca="false">RANK(G805,$G$2:$G$1311)</f>
        <v>804</v>
      </c>
      <c r="B805" s="6" t="str">
        <f aca="false">IF(G805&gt;=Parâmetros!$B$4,"A",IF(G805&gt;=Parâmetros!$B$5,"B","C"))</f>
        <v>B</v>
      </c>
      <c r="C805" s="6" t="s">
        <v>1827</v>
      </c>
      <c r="D805" s="6" t="s">
        <v>141</v>
      </c>
      <c r="E805" s="6" t="s">
        <v>142</v>
      </c>
      <c r="F805" s="6" t="s">
        <v>1085</v>
      </c>
      <c r="G805" s="7" t="n">
        <f aca="false">J805*S805</f>
        <v>1009.33548956189</v>
      </c>
      <c r="H805" s="7" t="n">
        <f aca="false">I805*Parâmetros!$B$6/100*S805</f>
        <v>26.7583063804763</v>
      </c>
      <c r="I805" s="8" t="n">
        <v>12134</v>
      </c>
      <c r="J805" s="8" t="n">
        <v>4577</v>
      </c>
      <c r="K805" s="9" t="n">
        <f aca="false">J805/I805</f>
        <v>0.377204549200593</v>
      </c>
      <c r="L805" s="10" t="n">
        <v>0.363</v>
      </c>
      <c r="M805" s="6" t="str">
        <f aca="false">IF(K805&gt;L805,"sim","não")</f>
        <v>sim</v>
      </c>
      <c r="N805" s="11" t="n">
        <v>-0.97</v>
      </c>
      <c r="O805" s="8" t="n">
        <v>4151</v>
      </c>
      <c r="P805" s="8" t="n">
        <v>2651</v>
      </c>
      <c r="Q805" s="9" t="n">
        <f aca="false">O805/(O805+P805)</f>
        <v>0.6102616877389</v>
      </c>
      <c r="R805" s="10" t="n">
        <v>0.657</v>
      </c>
      <c r="S805" s="12" t="n">
        <f aca="false">2*Q805-1</f>
        <v>0.220523375477801</v>
      </c>
      <c r="T805" s="10" t="n">
        <v>0.165</v>
      </c>
      <c r="U805" s="6" t="s">
        <v>83</v>
      </c>
      <c r="V805" s="6" t="s">
        <v>53</v>
      </c>
      <c r="W805" s="6" t="s">
        <v>54</v>
      </c>
      <c r="X805" s="6" t="s">
        <v>1828</v>
      </c>
      <c r="Y805" s="8" t="n">
        <v>12788</v>
      </c>
    </row>
    <row r="806" customFormat="false" ht="15" hidden="false" customHeight="false" outlineLevel="0" collapsed="false">
      <c r="A806" s="5" t="n">
        <f aca="false">RANK(G806,$G$2:$G$1311)</f>
        <v>805</v>
      </c>
      <c r="B806" s="6" t="str">
        <f aca="false">IF(G806&gt;=Parâmetros!$B$4,"A",IF(G806&gt;=Parâmetros!$B$5,"B","C"))</f>
        <v>B</v>
      </c>
      <c r="C806" s="6" t="s">
        <v>1829</v>
      </c>
      <c r="D806" s="6" t="s">
        <v>49</v>
      </c>
      <c r="E806" s="6" t="s">
        <v>50</v>
      </c>
      <c r="F806" s="6" t="s">
        <v>1830</v>
      </c>
      <c r="G806" s="7" t="n">
        <f aca="false">J806*S806</f>
        <v>1009.17279411765</v>
      </c>
      <c r="H806" s="7" t="n">
        <f aca="false">I806*Parâmetros!$B$6/100*S806</f>
        <v>44.2375262605042</v>
      </c>
      <c r="I806" s="8" t="n">
        <v>16355</v>
      </c>
      <c r="J806" s="8" t="n">
        <v>3731</v>
      </c>
      <c r="K806" s="9" t="n">
        <f aca="false">J806/I806</f>
        <v>0.228125955365332</v>
      </c>
      <c r="L806" s="10" t="n">
        <v>0.276</v>
      </c>
      <c r="M806" s="6" t="str">
        <f aca="false">IF(K806&gt;L806,"sim","não")</f>
        <v>não</v>
      </c>
      <c r="N806" s="11" t="n">
        <v>0.17</v>
      </c>
      <c r="O806" s="8" t="n">
        <v>7257</v>
      </c>
      <c r="P806" s="8" t="n">
        <v>4167</v>
      </c>
      <c r="Q806" s="9" t="n">
        <f aca="false">O806/(O806+P806)</f>
        <v>0.635241596638655</v>
      </c>
      <c r="R806" s="10" t="n">
        <v>0.653</v>
      </c>
      <c r="S806" s="12" t="n">
        <f aca="false">2*Q806-1</f>
        <v>0.270483193277311</v>
      </c>
      <c r="T806" s="10" t="n">
        <v>0.118</v>
      </c>
      <c r="U806" s="6" t="s">
        <v>144</v>
      </c>
      <c r="V806" s="6" t="s">
        <v>72</v>
      </c>
      <c r="W806" s="6" t="s">
        <v>54</v>
      </c>
      <c r="X806" s="6" t="s">
        <v>1831</v>
      </c>
      <c r="Y806" s="8" t="n">
        <v>16617</v>
      </c>
    </row>
    <row r="807" customFormat="false" ht="15" hidden="false" customHeight="false" outlineLevel="0" collapsed="false">
      <c r="A807" s="5" t="n">
        <f aca="false">RANK(G807,$G$2:$G$1311)</f>
        <v>806</v>
      </c>
      <c r="B807" s="6" t="str">
        <f aca="false">IF(G807&gt;=Parâmetros!$B$4,"A",IF(G807&gt;=Parâmetros!$B$5,"B","C"))</f>
        <v>B</v>
      </c>
      <c r="C807" s="6" t="s">
        <v>1832</v>
      </c>
      <c r="D807" s="6" t="s">
        <v>49</v>
      </c>
      <c r="E807" s="6" t="s">
        <v>50</v>
      </c>
      <c r="F807" s="6" t="s">
        <v>1082</v>
      </c>
      <c r="G807" s="7" t="n">
        <f aca="false">J807*S807</f>
        <v>1008.58169893422</v>
      </c>
      <c r="H807" s="7" t="n">
        <f aca="false">I807*Parâmetros!$B$6/100*S807</f>
        <v>56.1476603392823</v>
      </c>
      <c r="I807" s="8" t="n">
        <v>21689</v>
      </c>
      <c r="J807" s="8" t="n">
        <v>3896</v>
      </c>
      <c r="K807" s="9" t="n">
        <f aca="false">J807/I807</f>
        <v>0.179630227304163</v>
      </c>
      <c r="L807" s="10" t="n">
        <v>0.228</v>
      </c>
      <c r="M807" s="6" t="str">
        <f aca="false">IF(K807&gt;L807,"sim","não")</f>
        <v>não</v>
      </c>
      <c r="N807" s="11" t="n">
        <v>-1.05</v>
      </c>
      <c r="O807" s="8" t="n">
        <v>9981</v>
      </c>
      <c r="P807" s="8" t="n">
        <v>5876</v>
      </c>
      <c r="Q807" s="9" t="n">
        <f aca="false">O807/(O807+P807)</f>
        <v>0.629438103045973</v>
      </c>
      <c r="R807" s="10" t="n">
        <v>0.71</v>
      </c>
      <c r="S807" s="12" t="n">
        <f aca="false">2*Q807-1</f>
        <v>0.258876206091947</v>
      </c>
      <c r="T807" s="10" t="n">
        <v>0.073</v>
      </c>
      <c r="U807" s="6" t="s">
        <v>144</v>
      </c>
      <c r="V807" s="6" t="s">
        <v>72</v>
      </c>
      <c r="W807" s="6" t="s">
        <v>54</v>
      </c>
      <c r="X807" s="6" t="s">
        <v>1833</v>
      </c>
      <c r="Y807" s="8" t="n">
        <v>27734</v>
      </c>
    </row>
    <row r="808" customFormat="false" ht="15" hidden="false" customHeight="false" outlineLevel="0" collapsed="false">
      <c r="A808" s="5" t="n">
        <f aca="false">RANK(G808,$G$2:$G$1311)</f>
        <v>807</v>
      </c>
      <c r="B808" s="6" t="str">
        <f aca="false">IF(G808&gt;=Parâmetros!$B$4,"A",IF(G808&gt;=Parâmetros!$B$5,"B","C"))</f>
        <v>B</v>
      </c>
      <c r="C808" s="6" t="s">
        <v>1834</v>
      </c>
      <c r="D808" s="6" t="s">
        <v>49</v>
      </c>
      <c r="E808" s="6" t="s">
        <v>50</v>
      </c>
      <c r="F808" s="6" t="s">
        <v>935</v>
      </c>
      <c r="G808" s="7" t="n">
        <f aca="false">J808*S808</f>
        <v>1007.6049445005</v>
      </c>
      <c r="H808" s="7" t="n">
        <f aca="false">I808*Parâmetros!$B$6/100*S808</f>
        <v>50.0775529767911</v>
      </c>
      <c r="I808" s="8" t="n">
        <v>10919</v>
      </c>
      <c r="J808" s="8" t="n">
        <v>2197</v>
      </c>
      <c r="K808" s="9" t="n">
        <f aca="false">J808/I808</f>
        <v>0.201208901914095</v>
      </c>
      <c r="L808" s="10" t="n">
        <v>0.276</v>
      </c>
      <c r="M808" s="6" t="str">
        <f aca="false">IF(K808&gt;L808,"sim","não")</f>
        <v>não</v>
      </c>
      <c r="N808" s="11" t="n">
        <v>0.35</v>
      </c>
      <c r="O808" s="8" t="n">
        <v>5782</v>
      </c>
      <c r="P808" s="8" t="n">
        <v>2146</v>
      </c>
      <c r="Q808" s="9" t="n">
        <f aca="false">O808/(O808+P808)</f>
        <v>0.729313824419778</v>
      </c>
      <c r="R808" s="10" t="n">
        <v>0.744</v>
      </c>
      <c r="S808" s="12" t="n">
        <f aca="false">2*Q808-1</f>
        <v>0.458627648839556</v>
      </c>
      <c r="T808" s="10" t="n">
        <v>0.094</v>
      </c>
      <c r="U808" s="6" t="s">
        <v>144</v>
      </c>
      <c r="V808" s="6" t="s">
        <v>72</v>
      </c>
      <c r="W808" s="6" t="s">
        <v>54</v>
      </c>
      <c r="X808" s="6" t="s">
        <v>1835</v>
      </c>
      <c r="Y808" s="8" t="n">
        <v>12943</v>
      </c>
    </row>
    <row r="809" customFormat="false" ht="15" hidden="false" customHeight="false" outlineLevel="0" collapsed="false">
      <c r="A809" s="5" t="n">
        <f aca="false">RANK(G809,$G$2:$G$1311)</f>
        <v>808</v>
      </c>
      <c r="B809" s="6" t="str">
        <f aca="false">IF(G809&gt;=Parâmetros!$B$4,"A",IF(G809&gt;=Parâmetros!$B$5,"B","C"))</f>
        <v>B</v>
      </c>
      <c r="C809" s="6" t="s">
        <v>1836</v>
      </c>
      <c r="D809" s="6" t="s">
        <v>66</v>
      </c>
      <c r="E809" s="6" t="s">
        <v>50</v>
      </c>
      <c r="F809" s="6" t="s">
        <v>484</v>
      </c>
      <c r="G809" s="7" t="n">
        <f aca="false">J809*S809</f>
        <v>1007.16070991432</v>
      </c>
      <c r="H809" s="7" t="n">
        <f aca="false">I809*Parâmetros!$B$6/100*S809</f>
        <v>77.3053929008568</v>
      </c>
      <c r="I809" s="8" t="n">
        <v>20962</v>
      </c>
      <c r="J809" s="8" t="n">
        <v>2731</v>
      </c>
      <c r="K809" s="9" t="n">
        <f aca="false">J809/I809</f>
        <v>0.130283369907452</v>
      </c>
      <c r="L809" s="10" t="n">
        <v>0.125</v>
      </c>
      <c r="M809" s="6" t="str">
        <f aca="false">IF(K809&gt;L809,"sim","não")</f>
        <v>sim</v>
      </c>
      <c r="N809" s="11" t="n">
        <v>-1.8</v>
      </c>
      <c r="O809" s="8" t="n">
        <v>11183</v>
      </c>
      <c r="P809" s="8" t="n">
        <v>5157</v>
      </c>
      <c r="Q809" s="9" t="n">
        <f aca="false">O809/(O809+P809)</f>
        <v>0.684394124847001</v>
      </c>
      <c r="R809" s="10" t="n">
        <v>0.719</v>
      </c>
      <c r="S809" s="12" t="n">
        <f aca="false">2*Q809-1</f>
        <v>0.368788249694003</v>
      </c>
      <c r="T809" s="10" t="n">
        <v>0.095</v>
      </c>
      <c r="U809" s="6" t="s">
        <v>102</v>
      </c>
      <c r="V809" s="6" t="s">
        <v>72</v>
      </c>
      <c r="W809" s="6" t="s">
        <v>54</v>
      </c>
      <c r="X809" s="6" t="s">
        <v>1837</v>
      </c>
      <c r="Y809" s="8" t="n">
        <v>20639</v>
      </c>
    </row>
    <row r="810" customFormat="false" ht="15" hidden="false" customHeight="false" outlineLevel="0" collapsed="false">
      <c r="A810" s="5" t="n">
        <f aca="false">RANK(G810,$G$2:$G$1311)</f>
        <v>809</v>
      </c>
      <c r="B810" s="6" t="str">
        <f aca="false">IF(G810&gt;=Parâmetros!$B$4,"A",IF(G810&gt;=Parâmetros!$B$5,"B","C"))</f>
        <v>B</v>
      </c>
      <c r="C810" s="6" t="s">
        <v>1838</v>
      </c>
      <c r="D810" s="6" t="s">
        <v>123</v>
      </c>
      <c r="E810" s="6" t="s">
        <v>50</v>
      </c>
      <c r="F810" s="6" t="s">
        <v>124</v>
      </c>
      <c r="G810" s="7" t="n">
        <f aca="false">J810*S810</f>
        <v>1005.39551100458</v>
      </c>
      <c r="H810" s="7" t="n">
        <f aca="false">I810*Parâmetros!$B$6/100*S810</f>
        <v>67.230006537372</v>
      </c>
      <c r="I810" s="8" t="n">
        <v>11555</v>
      </c>
      <c r="J810" s="8" t="n">
        <v>1728</v>
      </c>
      <c r="K810" s="9" t="n">
        <f aca="false">J810/I810</f>
        <v>0.149545651233232</v>
      </c>
      <c r="L810" s="10" t="n">
        <v>0.172</v>
      </c>
      <c r="M810" s="6" t="str">
        <f aca="false">IF(K810&gt;L810,"sim","não")</f>
        <v>não</v>
      </c>
      <c r="N810" s="11" t="n">
        <v>2.07</v>
      </c>
      <c r="O810" s="8" t="n">
        <v>7259</v>
      </c>
      <c r="P810" s="8" t="n">
        <v>1919</v>
      </c>
      <c r="Q810" s="9" t="n">
        <f aca="false">O810/(O810+P810)</f>
        <v>0.790913052952713</v>
      </c>
      <c r="R810" s="10" t="n">
        <v>0.81</v>
      </c>
      <c r="S810" s="12" t="n">
        <f aca="false">2*Q810-1</f>
        <v>0.581826105905426</v>
      </c>
      <c r="T810" s="10" t="n">
        <v>0.11</v>
      </c>
      <c r="U810" s="6" t="s">
        <v>96</v>
      </c>
      <c r="V810" s="6" t="s">
        <v>72</v>
      </c>
      <c r="W810" s="6" t="s">
        <v>54</v>
      </c>
      <c r="X810" s="6" t="s">
        <v>1839</v>
      </c>
      <c r="Y810" s="8" t="n">
        <v>10262</v>
      </c>
    </row>
    <row r="811" customFormat="false" ht="15" hidden="false" customHeight="false" outlineLevel="0" collapsed="false">
      <c r="A811" s="5" t="n">
        <f aca="false">RANK(G811,$G$2:$G$1311)</f>
        <v>810</v>
      </c>
      <c r="B811" s="6" t="str">
        <f aca="false">IF(G811&gt;=Parâmetros!$B$4,"A",IF(G811&gt;=Parâmetros!$B$5,"B","C"))</f>
        <v>B</v>
      </c>
      <c r="C811" s="6" t="s">
        <v>1840</v>
      </c>
      <c r="D811" s="6" t="s">
        <v>66</v>
      </c>
      <c r="E811" s="6" t="s">
        <v>50</v>
      </c>
      <c r="F811" s="6" t="s">
        <v>484</v>
      </c>
      <c r="G811" s="7" t="n">
        <f aca="false">J811*S811</f>
        <v>1004.93966369931</v>
      </c>
      <c r="H811" s="7" t="n">
        <f aca="false">I811*Parâmetros!$B$6/100*S811</f>
        <v>62.3869718807404</v>
      </c>
      <c r="I811" s="8" t="n">
        <v>18860</v>
      </c>
      <c r="J811" s="8" t="n">
        <v>3038</v>
      </c>
      <c r="K811" s="9" t="n">
        <f aca="false">J811/I811</f>
        <v>0.161081654294804</v>
      </c>
      <c r="L811" s="10" t="n">
        <v>0.182</v>
      </c>
      <c r="M811" s="6" t="str">
        <f aca="false">IF(K811&gt;L811,"sim","não")</f>
        <v>não</v>
      </c>
      <c r="N811" s="11" t="n">
        <v>-2.1</v>
      </c>
      <c r="O811" s="8" t="n">
        <v>9418</v>
      </c>
      <c r="P811" s="8" t="n">
        <v>4736</v>
      </c>
      <c r="Q811" s="9" t="n">
        <f aca="false">O811/(O811+P811)</f>
        <v>0.665394941359333</v>
      </c>
      <c r="R811" s="10" t="n">
        <v>0.683</v>
      </c>
      <c r="S811" s="12" t="n">
        <f aca="false">2*Q811-1</f>
        <v>0.330789882718666</v>
      </c>
      <c r="T811" s="10" t="n">
        <v>0.106</v>
      </c>
      <c r="U811" s="6" t="s">
        <v>144</v>
      </c>
      <c r="V811" s="6" t="s">
        <v>72</v>
      </c>
      <c r="W811" s="6" t="s">
        <v>54</v>
      </c>
      <c r="X811" s="6" t="s">
        <v>1841</v>
      </c>
      <c r="Y811" s="8" t="n">
        <v>20546</v>
      </c>
    </row>
    <row r="812" customFormat="false" ht="15" hidden="false" customHeight="false" outlineLevel="0" collapsed="false">
      <c r="A812" s="5" t="n">
        <f aca="false">RANK(G812,$G$2:$G$1311)</f>
        <v>811</v>
      </c>
      <c r="B812" s="6" t="str">
        <f aca="false">IF(G812&gt;=Parâmetros!$B$4,"A",IF(G812&gt;=Parâmetros!$B$5,"B","C"))</f>
        <v>B</v>
      </c>
      <c r="C812" s="6" t="s">
        <v>1842</v>
      </c>
      <c r="D812" s="6" t="s">
        <v>49</v>
      </c>
      <c r="E812" s="6" t="s">
        <v>50</v>
      </c>
      <c r="F812" s="6" t="s">
        <v>255</v>
      </c>
      <c r="G812" s="7" t="n">
        <f aca="false">J812*S812</f>
        <v>1003.87337112567</v>
      </c>
      <c r="H812" s="7" t="n">
        <f aca="false">I812*Parâmetros!$B$6/100*S812</f>
        <v>62.2104608702054</v>
      </c>
      <c r="I812" s="8" t="n">
        <v>18021</v>
      </c>
      <c r="J812" s="8" t="n">
        <v>2908</v>
      </c>
      <c r="K812" s="9" t="n">
        <f aca="false">J812/I812</f>
        <v>0.161367293712891</v>
      </c>
      <c r="L812" s="10" t="n">
        <v>0.194</v>
      </c>
      <c r="M812" s="6" t="str">
        <f aca="false">IF(K812&gt;L812,"sim","não")</f>
        <v>não</v>
      </c>
      <c r="N812" s="11" t="n">
        <v>-0.67</v>
      </c>
      <c r="O812" s="8" t="n">
        <v>9136</v>
      </c>
      <c r="P812" s="8" t="n">
        <v>4447</v>
      </c>
      <c r="Q812" s="9" t="n">
        <f aca="false">O812/(O812+P812)</f>
        <v>0.672605462710741</v>
      </c>
      <c r="R812" s="10" t="n">
        <v>0.718</v>
      </c>
      <c r="S812" s="12" t="n">
        <f aca="false">2*Q812-1</f>
        <v>0.345210925421483</v>
      </c>
      <c r="T812" s="10" t="n">
        <v>0.111</v>
      </c>
      <c r="U812" s="6" t="s">
        <v>63</v>
      </c>
      <c r="V812" s="6" t="s">
        <v>59</v>
      </c>
      <c r="W812" s="6" t="s">
        <v>54</v>
      </c>
      <c r="X812" s="6" t="s">
        <v>1843</v>
      </c>
      <c r="Y812" s="8" t="n">
        <v>22462</v>
      </c>
    </row>
    <row r="813" customFormat="false" ht="15" hidden="false" customHeight="false" outlineLevel="0" collapsed="false">
      <c r="A813" s="5" t="n">
        <f aca="false">RANK(G813,$G$2:$G$1311)</f>
        <v>812</v>
      </c>
      <c r="B813" s="6" t="str">
        <f aca="false">IF(G813&gt;=Parâmetros!$B$4,"A",IF(G813&gt;=Parâmetros!$B$5,"B","C"))</f>
        <v>B</v>
      </c>
      <c r="C813" s="6" t="s">
        <v>1535</v>
      </c>
      <c r="D813" s="6" t="s">
        <v>445</v>
      </c>
      <c r="E813" s="6" t="s">
        <v>50</v>
      </c>
      <c r="F813" s="6" t="s">
        <v>825</v>
      </c>
      <c r="G813" s="7" t="n">
        <f aca="false">J813*S813</f>
        <v>1003.16880616175</v>
      </c>
      <c r="H813" s="7" t="n">
        <f aca="false">I813*Parâmetros!$B$6/100*S813</f>
        <v>48.2196341463415</v>
      </c>
      <c r="I813" s="8" t="n">
        <v>13281</v>
      </c>
      <c r="J813" s="8" t="n">
        <v>2763</v>
      </c>
      <c r="K813" s="9" t="n">
        <f aca="false">J813/I813</f>
        <v>0.208041563135306</v>
      </c>
      <c r="L813" s="10" t="n">
        <v>0.211</v>
      </c>
      <c r="M813" s="6" t="str">
        <f aca="false">IF(K813&gt;L813,"sim","não")</f>
        <v>não</v>
      </c>
      <c r="N813" s="11" t="n">
        <v>-1.72</v>
      </c>
      <c r="O813" s="8" t="n">
        <v>6371</v>
      </c>
      <c r="P813" s="8" t="n">
        <v>2977</v>
      </c>
      <c r="Q813" s="9" t="n">
        <f aca="false">O813/(O813+P813)</f>
        <v>0.681536157466838</v>
      </c>
      <c r="R813" s="10" t="n">
        <v>0.714</v>
      </c>
      <c r="S813" s="12" t="n">
        <f aca="false">2*Q813-1</f>
        <v>0.363072314933676</v>
      </c>
      <c r="T813" s="10" t="n">
        <v>0.132</v>
      </c>
      <c r="U813" s="6" t="s">
        <v>96</v>
      </c>
      <c r="V813" s="6" t="s">
        <v>72</v>
      </c>
      <c r="W813" s="6" t="s">
        <v>54</v>
      </c>
      <c r="X813" s="6" t="s">
        <v>1844</v>
      </c>
      <c r="Y813" s="8" t="n">
        <v>16401</v>
      </c>
    </row>
    <row r="814" customFormat="false" ht="15" hidden="false" customHeight="false" outlineLevel="0" collapsed="false">
      <c r="A814" s="5" t="n">
        <f aca="false">RANK(G814,$G$2:$G$1311)</f>
        <v>813</v>
      </c>
      <c r="B814" s="6" t="str">
        <f aca="false">IF(G814&gt;=Parâmetros!$B$4,"A",IF(G814&gt;=Parâmetros!$B$5,"B","C"))</f>
        <v>B</v>
      </c>
      <c r="C814" s="6" t="s">
        <v>1845</v>
      </c>
      <c r="D814" s="6" t="s">
        <v>49</v>
      </c>
      <c r="E814" s="6" t="s">
        <v>50</v>
      </c>
      <c r="F814" s="6" t="s">
        <v>323</v>
      </c>
      <c r="G814" s="7" t="n">
        <f aca="false">J814*S814</f>
        <v>1002.86152808231</v>
      </c>
      <c r="H814" s="7" t="n">
        <f aca="false">I814*Parâmetros!$B$6/100*S814</f>
        <v>44.694159217406</v>
      </c>
      <c r="I814" s="8" t="n">
        <v>8227</v>
      </c>
      <c r="J814" s="8" t="n">
        <v>1846</v>
      </c>
      <c r="K814" s="9" t="n">
        <f aca="false">J814/I814</f>
        <v>0.224383128722499</v>
      </c>
      <c r="L814" s="10" t="n">
        <v>0.284</v>
      </c>
      <c r="M814" s="6" t="str">
        <f aca="false">IF(K814&gt;L814,"sim","não")</f>
        <v>não</v>
      </c>
      <c r="N814" s="11" t="n">
        <v>0.1</v>
      </c>
      <c r="O814" s="8" t="n">
        <v>4575</v>
      </c>
      <c r="P814" s="8" t="n">
        <v>1354</v>
      </c>
      <c r="Q814" s="9" t="n">
        <f aca="false">O814/(O814+P814)</f>
        <v>0.771630966436161</v>
      </c>
      <c r="R814" s="10" t="n">
        <v>0.817</v>
      </c>
      <c r="S814" s="12" t="n">
        <f aca="false">2*Q814-1</f>
        <v>0.543261932872323</v>
      </c>
      <c r="T814" s="10" t="n">
        <v>0.132</v>
      </c>
      <c r="U814" s="6" t="s">
        <v>52</v>
      </c>
      <c r="V814" s="6" t="s">
        <v>53</v>
      </c>
      <c r="W814" s="6" t="s">
        <v>54</v>
      </c>
      <c r="X814" s="6" t="s">
        <v>1846</v>
      </c>
      <c r="Y814" s="8" t="n">
        <v>10660</v>
      </c>
    </row>
    <row r="815" customFormat="false" ht="15" hidden="false" customHeight="false" outlineLevel="0" collapsed="false">
      <c r="A815" s="5" t="n">
        <f aca="false">RANK(G815,$G$2:$G$1311)</f>
        <v>814</v>
      </c>
      <c r="B815" s="6" t="str">
        <f aca="false">IF(G815&gt;=Parâmetros!$B$4,"A",IF(G815&gt;=Parâmetros!$B$5,"B","C"))</f>
        <v>B</v>
      </c>
      <c r="C815" s="6" t="s">
        <v>176</v>
      </c>
      <c r="D815" s="6" t="s">
        <v>123</v>
      </c>
      <c r="E815" s="6" t="s">
        <v>50</v>
      </c>
      <c r="F815" s="6" t="s">
        <v>646</v>
      </c>
      <c r="G815" s="7" t="n">
        <f aca="false">J815*S815</f>
        <v>1002.7885476908</v>
      </c>
      <c r="H815" s="7" t="n">
        <f aca="false">I815*Parâmetros!$B$6/100*S815</f>
        <v>59.8953702044474</v>
      </c>
      <c r="I815" s="8" t="n">
        <v>15858</v>
      </c>
      <c r="J815" s="8" t="n">
        <v>2655</v>
      </c>
      <c r="K815" s="9" t="n">
        <f aca="false">J815/I815</f>
        <v>0.167423382519864</v>
      </c>
      <c r="L815" s="10" t="n">
        <v>0.17</v>
      </c>
      <c r="M815" s="6" t="str">
        <f aca="false">IF(K815&gt;L815,"sim","não")</f>
        <v>não</v>
      </c>
      <c r="N815" s="11" t="n">
        <v>2.74</v>
      </c>
      <c r="O815" s="8" t="n">
        <v>8457</v>
      </c>
      <c r="P815" s="8" t="n">
        <v>3820</v>
      </c>
      <c r="Q815" s="9" t="n">
        <f aca="false">O815/(O815+P815)</f>
        <v>0.688849067361733</v>
      </c>
      <c r="R815" s="10" t="n">
        <v>0.719</v>
      </c>
      <c r="S815" s="12" t="n">
        <f aca="false">2*Q815-1</f>
        <v>0.377698134723467</v>
      </c>
      <c r="T815" s="10" t="n">
        <v>0.128</v>
      </c>
      <c r="U815" s="6" t="s">
        <v>71</v>
      </c>
      <c r="V815" s="6" t="s">
        <v>72</v>
      </c>
      <c r="W815" s="6" t="s">
        <v>54</v>
      </c>
      <c r="X815" s="6" t="s">
        <v>1847</v>
      </c>
      <c r="Y815" s="8" t="n">
        <v>17573</v>
      </c>
    </row>
    <row r="816" customFormat="false" ht="15" hidden="false" customHeight="false" outlineLevel="0" collapsed="false">
      <c r="A816" s="5" t="n">
        <f aca="false">RANK(G816,$G$2:$G$1311)</f>
        <v>815</v>
      </c>
      <c r="B816" s="6" t="str">
        <f aca="false">IF(G816&gt;=Parâmetros!$B$4,"A",IF(G816&gt;=Parâmetros!$B$5,"B","C"))</f>
        <v>B</v>
      </c>
      <c r="C816" s="6" t="s">
        <v>1025</v>
      </c>
      <c r="D816" s="6" t="s">
        <v>86</v>
      </c>
      <c r="E816" s="6" t="s">
        <v>50</v>
      </c>
      <c r="F816" s="6" t="s">
        <v>1025</v>
      </c>
      <c r="G816" s="7" t="n">
        <f aca="false">J816*S816</f>
        <v>1002.68761068761</v>
      </c>
      <c r="H816" s="7" t="n">
        <f aca="false">I816*Parâmetros!$B$6/100*S816</f>
        <v>47.2322884422885</v>
      </c>
      <c r="I816" s="8" t="n">
        <v>17561</v>
      </c>
      <c r="J816" s="8" t="n">
        <v>3728</v>
      </c>
      <c r="K816" s="9" t="n">
        <f aca="false">J816/I816</f>
        <v>0.212288594043619</v>
      </c>
      <c r="L816" s="10" t="n">
        <v>0.289</v>
      </c>
      <c r="M816" s="6" t="str">
        <f aca="false">IF(K816&gt;L816,"sim","não")</f>
        <v>não</v>
      </c>
      <c r="N816" s="11" t="n">
        <v>1.41</v>
      </c>
      <c r="O816" s="8" t="n">
        <v>8240</v>
      </c>
      <c r="P816" s="8" t="n">
        <v>4747</v>
      </c>
      <c r="Q816" s="9" t="n">
        <f aca="false">O816/(O816+P816)</f>
        <v>0.634480634480635</v>
      </c>
      <c r="R816" s="10" t="n">
        <v>0.7</v>
      </c>
      <c r="S816" s="12" t="n">
        <f aca="false">2*Q816-1</f>
        <v>0.268961268961269</v>
      </c>
      <c r="T816" s="10" t="n">
        <v>0.074</v>
      </c>
      <c r="U816" s="6" t="s">
        <v>301</v>
      </c>
      <c r="V816" s="6" t="s">
        <v>53</v>
      </c>
      <c r="W816" s="6" t="s">
        <v>54</v>
      </c>
      <c r="X816" s="6" t="s">
        <v>1848</v>
      </c>
      <c r="Y816" s="8" t="n">
        <v>23128</v>
      </c>
    </row>
    <row r="817" customFormat="false" ht="15" hidden="false" customHeight="false" outlineLevel="0" collapsed="false">
      <c r="A817" s="5" t="n">
        <f aca="false">RANK(G817,$G$2:$G$1311)</f>
        <v>816</v>
      </c>
      <c r="B817" s="6" t="str">
        <f aca="false">IF(G817&gt;=Parâmetros!$B$4,"A",IF(G817&gt;=Parâmetros!$B$5,"B","C"))</f>
        <v>B</v>
      </c>
      <c r="C817" s="6" t="s">
        <v>1849</v>
      </c>
      <c r="D817" s="6" t="s">
        <v>123</v>
      </c>
      <c r="E817" s="6" t="s">
        <v>50</v>
      </c>
      <c r="F817" s="6" t="s">
        <v>124</v>
      </c>
      <c r="G817" s="7" t="n">
        <f aca="false">J817*S817</f>
        <v>1001.60511882998</v>
      </c>
      <c r="H817" s="7" t="n">
        <f aca="false">I817*Parâmetros!$B$6/100*S817</f>
        <v>72.4941279707496</v>
      </c>
      <c r="I817" s="8" t="n">
        <v>13788</v>
      </c>
      <c r="J817" s="8" t="n">
        <v>1905</v>
      </c>
      <c r="K817" s="9" t="n">
        <f aca="false">J817/I817</f>
        <v>0.1381636205396</v>
      </c>
      <c r="L817" s="10" t="n">
        <v>0.167</v>
      </c>
      <c r="M817" s="6" t="str">
        <f aca="false">IF(K817&gt;L817,"sim","não")</f>
        <v>não</v>
      </c>
      <c r="N817" s="11" t="n">
        <v>0.87</v>
      </c>
      <c r="O817" s="8" t="n">
        <v>8346</v>
      </c>
      <c r="P817" s="8" t="n">
        <v>2594</v>
      </c>
      <c r="Q817" s="9" t="n">
        <f aca="false">O817/(O817+P817)</f>
        <v>0.762888482632541</v>
      </c>
      <c r="R817" s="10" t="n">
        <v>0.774</v>
      </c>
      <c r="S817" s="12" t="n">
        <f aca="false">2*Q817-1</f>
        <v>0.525776965265082</v>
      </c>
      <c r="T817" s="10" t="n">
        <v>0.104</v>
      </c>
      <c r="U817" s="6" t="s">
        <v>52</v>
      </c>
      <c r="V817" s="6" t="s">
        <v>53</v>
      </c>
      <c r="W817" s="6" t="s">
        <v>54</v>
      </c>
      <c r="X817" s="6" t="s">
        <v>1850</v>
      </c>
      <c r="Y817" s="8" t="n">
        <v>16352</v>
      </c>
    </row>
    <row r="818" customFormat="false" ht="15" hidden="false" customHeight="false" outlineLevel="0" collapsed="false">
      <c r="A818" s="5" t="n">
        <f aca="false">RANK(G818,$G$2:$G$1311)</f>
        <v>817</v>
      </c>
      <c r="B818" s="6" t="str">
        <f aca="false">IF(G818&gt;=Parâmetros!$B$4,"A",IF(G818&gt;=Parâmetros!$B$5,"B","C"))</f>
        <v>B</v>
      </c>
      <c r="C818" s="6" t="s">
        <v>1851</v>
      </c>
      <c r="D818" s="6" t="s">
        <v>66</v>
      </c>
      <c r="E818" s="6" t="s">
        <v>50</v>
      </c>
      <c r="F818" s="6" t="s">
        <v>67</v>
      </c>
      <c r="G818" s="7" t="n">
        <f aca="false">J818*S818</f>
        <v>1000.3084304318</v>
      </c>
      <c r="H818" s="7" t="n">
        <f aca="false">I818*Parâmetros!$B$6/100*S818</f>
        <v>54.6396847155586</v>
      </c>
      <c r="I818" s="8" t="n">
        <v>7893</v>
      </c>
      <c r="J818" s="8" t="n">
        <v>1445</v>
      </c>
      <c r="K818" s="9" t="n">
        <f aca="false">J818/I818</f>
        <v>0.183073609527429</v>
      </c>
      <c r="L818" s="10" t="n">
        <v>0.156</v>
      </c>
      <c r="M818" s="6" t="str">
        <f aca="false">IF(K818&gt;L818,"sim","não")</f>
        <v>sim</v>
      </c>
      <c r="N818" s="11" t="n">
        <v>-0.78</v>
      </c>
      <c r="O818" s="8" t="n">
        <v>4938</v>
      </c>
      <c r="P818" s="8" t="n">
        <v>898</v>
      </c>
      <c r="Q818" s="9" t="n">
        <f aca="false">O818/(O818+P818)</f>
        <v>0.846127484578478</v>
      </c>
      <c r="R818" s="10" t="n">
        <v>0.878</v>
      </c>
      <c r="S818" s="12" t="n">
        <f aca="false">2*Q818-1</f>
        <v>0.692254969156957</v>
      </c>
      <c r="T818" s="10" t="n">
        <v>0.085</v>
      </c>
      <c r="U818" s="6" t="s">
        <v>52</v>
      </c>
      <c r="V818" s="6" t="s">
        <v>53</v>
      </c>
      <c r="W818" s="6" t="s">
        <v>54</v>
      </c>
      <c r="X818" s="6" t="s">
        <v>1852</v>
      </c>
      <c r="Y818" s="8" t="n">
        <v>11093</v>
      </c>
    </row>
    <row r="819" customFormat="false" ht="15" hidden="false" customHeight="false" outlineLevel="0" collapsed="false">
      <c r="A819" s="5" t="n">
        <f aca="false">RANK(G819,$G$2:$G$1311)</f>
        <v>818</v>
      </c>
      <c r="B819" s="6" t="str">
        <f aca="false">IF(G819&gt;=Parâmetros!$B$4,"A",IF(G819&gt;=Parâmetros!$B$5,"B","C"))</f>
        <v>C</v>
      </c>
      <c r="C819" s="6" t="s">
        <v>1853</v>
      </c>
      <c r="D819" s="6" t="s">
        <v>141</v>
      </c>
      <c r="E819" s="6" t="s">
        <v>142</v>
      </c>
      <c r="F819" s="6" t="s">
        <v>174</v>
      </c>
      <c r="G819" s="7" t="n">
        <f aca="false">J819*S819</f>
        <v>999.621280276816</v>
      </c>
      <c r="H819" s="7" t="n">
        <f aca="false">I819*Parâmetros!$B$6/100*S819</f>
        <v>45.6209844290657</v>
      </c>
      <c r="I819" s="8" t="n">
        <v>16553</v>
      </c>
      <c r="J819" s="8" t="n">
        <v>3627</v>
      </c>
      <c r="K819" s="9" t="n">
        <f aca="false">J819/I819</f>
        <v>0.219114359934755</v>
      </c>
      <c r="L819" s="10" t="n">
        <v>0.227</v>
      </c>
      <c r="M819" s="6" t="str">
        <f aca="false">IF(K819&gt;L819,"sim","não")</f>
        <v>não</v>
      </c>
      <c r="N819" s="11" t="n">
        <v>-1.01</v>
      </c>
      <c r="O819" s="8" t="n">
        <v>7373</v>
      </c>
      <c r="P819" s="8" t="n">
        <v>4187</v>
      </c>
      <c r="Q819" s="9" t="n">
        <f aca="false">O819/(O819+P819)</f>
        <v>0.63780276816609</v>
      </c>
      <c r="R819" s="10" t="n">
        <v>0.708</v>
      </c>
      <c r="S819" s="12" t="n">
        <f aca="false">2*Q819-1</f>
        <v>0.27560553633218</v>
      </c>
      <c r="T819" s="10" t="n">
        <v>0.115</v>
      </c>
      <c r="U819" s="6" t="s">
        <v>71</v>
      </c>
      <c r="V819" s="6" t="s">
        <v>72</v>
      </c>
      <c r="W819" s="6" t="s">
        <v>54</v>
      </c>
      <c r="X819" s="6" t="s">
        <v>1854</v>
      </c>
      <c r="Y819" s="8" t="n">
        <v>20000</v>
      </c>
    </row>
    <row r="820" customFormat="false" ht="15" hidden="false" customHeight="false" outlineLevel="0" collapsed="false">
      <c r="A820" s="5" t="n">
        <f aca="false">RANK(G820,$G$2:$G$1311)</f>
        <v>819</v>
      </c>
      <c r="B820" s="6" t="str">
        <f aca="false">IF(G820&gt;=Parâmetros!$B$4,"A",IF(G820&gt;=Parâmetros!$B$5,"B","C"))</f>
        <v>C</v>
      </c>
      <c r="C820" s="6" t="s">
        <v>1855</v>
      </c>
      <c r="D820" s="6" t="s">
        <v>123</v>
      </c>
      <c r="E820" s="6" t="s">
        <v>50</v>
      </c>
      <c r="F820" s="6" t="s">
        <v>329</v>
      </c>
      <c r="G820" s="7" t="n">
        <f aca="false">J820*S820</f>
        <v>996.939845055446</v>
      </c>
      <c r="H820" s="7" t="n">
        <f aca="false">I820*Parâmetros!$B$6/100*S820</f>
        <v>45.3248929059699</v>
      </c>
      <c r="I820" s="8" t="n">
        <v>9161</v>
      </c>
      <c r="J820" s="8" t="n">
        <v>2015</v>
      </c>
      <c r="K820" s="9" t="n">
        <f aca="false">J820/I820</f>
        <v>0.219954153476695</v>
      </c>
      <c r="L820" s="10" t="n">
        <v>0.243</v>
      </c>
      <c r="M820" s="6" t="str">
        <f aca="false">IF(K820&gt;L820,"sim","não")</f>
        <v>não</v>
      </c>
      <c r="N820" s="11" t="n">
        <v>0.15</v>
      </c>
      <c r="O820" s="8" t="n">
        <v>4920</v>
      </c>
      <c r="P820" s="8" t="n">
        <v>1663</v>
      </c>
      <c r="Q820" s="9" t="n">
        <f aca="false">O820/(O820+P820)</f>
        <v>0.747379614157679</v>
      </c>
      <c r="R820" s="10" t="n">
        <v>0.802</v>
      </c>
      <c r="S820" s="12" t="n">
        <f aca="false">2*Q820-1</f>
        <v>0.494759228315358</v>
      </c>
      <c r="T820" s="10" t="n">
        <v>0.108</v>
      </c>
      <c r="U820" s="6" t="s">
        <v>96</v>
      </c>
      <c r="V820" s="6" t="s">
        <v>72</v>
      </c>
      <c r="W820" s="6" t="s">
        <v>54</v>
      </c>
      <c r="X820" s="6" t="s">
        <v>1856</v>
      </c>
      <c r="Y820" s="8" t="n">
        <v>10641</v>
      </c>
    </row>
    <row r="821" customFormat="false" ht="15" hidden="false" customHeight="false" outlineLevel="0" collapsed="false">
      <c r="A821" s="5" t="n">
        <f aca="false">RANK(G821,$G$2:$G$1311)</f>
        <v>820</v>
      </c>
      <c r="B821" s="6" t="str">
        <f aca="false">IF(G821&gt;=Parâmetros!$B$4,"A",IF(G821&gt;=Parâmetros!$B$5,"B","C"))</f>
        <v>C</v>
      </c>
      <c r="C821" s="6" t="s">
        <v>1857</v>
      </c>
      <c r="D821" s="6" t="s">
        <v>86</v>
      </c>
      <c r="E821" s="6" t="s">
        <v>50</v>
      </c>
      <c r="F821" s="6" t="s">
        <v>163</v>
      </c>
      <c r="G821" s="7" t="n">
        <f aca="false">J821*S821</f>
        <v>994.269487105187</v>
      </c>
      <c r="H821" s="7" t="n">
        <f aca="false">I821*Parâmetros!$B$6/100*S821</f>
        <v>52.821982034193</v>
      </c>
      <c r="I821" s="8" t="n">
        <v>9329</v>
      </c>
      <c r="J821" s="8" t="n">
        <v>1756</v>
      </c>
      <c r="K821" s="9" t="n">
        <f aca="false">J821/I821</f>
        <v>0.188230249758817</v>
      </c>
      <c r="L821" s="10" t="n">
        <v>0.281</v>
      </c>
      <c r="M821" s="6" t="str">
        <f aca="false">IF(K821&gt;L821,"sim","não")</f>
        <v>não</v>
      </c>
      <c r="N821" s="11" t="n">
        <v>3.55</v>
      </c>
      <c r="O821" s="8" t="n">
        <v>5405</v>
      </c>
      <c r="P821" s="8" t="n">
        <v>1497</v>
      </c>
      <c r="Q821" s="9" t="n">
        <f aca="false">O821/(O821+P821)</f>
        <v>0.783106345986671</v>
      </c>
      <c r="R821" s="10" t="n">
        <v>0.816</v>
      </c>
      <c r="S821" s="12" t="n">
        <f aca="false">2*Q821-1</f>
        <v>0.566212691973341</v>
      </c>
      <c r="T821" s="10" t="n">
        <v>0.088</v>
      </c>
      <c r="U821" s="6" t="s">
        <v>63</v>
      </c>
      <c r="V821" s="6" t="s">
        <v>59</v>
      </c>
      <c r="W821" s="6" t="s">
        <v>54</v>
      </c>
      <c r="X821" s="6" t="s">
        <v>1858</v>
      </c>
      <c r="Y821" s="8" t="n">
        <v>10208</v>
      </c>
    </row>
    <row r="822" customFormat="false" ht="15" hidden="false" customHeight="false" outlineLevel="0" collapsed="false">
      <c r="A822" s="5" t="n">
        <f aca="false">RANK(G822,$G$2:$G$1311)</f>
        <v>821</v>
      </c>
      <c r="B822" s="6" t="str">
        <f aca="false">IF(G822&gt;=Parâmetros!$B$4,"A",IF(G822&gt;=Parâmetros!$B$5,"B","C"))</f>
        <v>C</v>
      </c>
      <c r="C822" s="6" t="s">
        <v>1859</v>
      </c>
      <c r="D822" s="6" t="s">
        <v>86</v>
      </c>
      <c r="E822" s="6" t="s">
        <v>50</v>
      </c>
      <c r="F822" s="6" t="s">
        <v>195</v>
      </c>
      <c r="G822" s="7" t="n">
        <f aca="false">J822*S822</f>
        <v>993.761252023746</v>
      </c>
      <c r="H822" s="7" t="n">
        <f aca="false">I822*Parâmetros!$B$6/100*S822</f>
        <v>63.1514214786832</v>
      </c>
      <c r="I822" s="8" t="n">
        <v>24288</v>
      </c>
      <c r="J822" s="8" t="n">
        <v>3822</v>
      </c>
      <c r="K822" s="9" t="n">
        <f aca="false">J822/I822</f>
        <v>0.157361660079051</v>
      </c>
      <c r="L822" s="10" t="n">
        <v>0.17</v>
      </c>
      <c r="M822" s="6" t="str">
        <f aca="false">IF(K822&gt;L822,"sim","não")</f>
        <v>não</v>
      </c>
      <c r="N822" s="11" t="n">
        <v>2.16</v>
      </c>
      <c r="O822" s="8" t="n">
        <v>11674</v>
      </c>
      <c r="P822" s="8" t="n">
        <v>6856</v>
      </c>
      <c r="Q822" s="9" t="n">
        <f aca="false">O822/(O822+P822)</f>
        <v>0.630005396654075</v>
      </c>
      <c r="R822" s="10" t="n">
        <v>0.669</v>
      </c>
      <c r="S822" s="12" t="n">
        <f aca="false">2*Q822-1</f>
        <v>0.260010793308149</v>
      </c>
      <c r="T822" s="10" t="n">
        <v>0.058</v>
      </c>
      <c r="U822" s="6" t="s">
        <v>301</v>
      </c>
      <c r="V822" s="6" t="s">
        <v>53</v>
      </c>
      <c r="W822" s="6" t="s">
        <v>54</v>
      </c>
      <c r="X822" s="6" t="s">
        <v>1860</v>
      </c>
      <c r="Y822" s="8" t="n">
        <v>30839</v>
      </c>
    </row>
    <row r="823" customFormat="false" ht="15" hidden="false" customHeight="false" outlineLevel="0" collapsed="false">
      <c r="A823" s="5" t="n">
        <f aca="false">RANK(G823,$G$2:$G$1311)</f>
        <v>822</v>
      </c>
      <c r="B823" s="6" t="str">
        <f aca="false">IF(G823&gt;=Parâmetros!$B$4,"A",IF(G823&gt;=Parâmetros!$B$5,"B","C"))</f>
        <v>C</v>
      </c>
      <c r="C823" s="6" t="s">
        <v>1861</v>
      </c>
      <c r="D823" s="6" t="s">
        <v>123</v>
      </c>
      <c r="E823" s="6" t="s">
        <v>50</v>
      </c>
      <c r="F823" s="6" t="s">
        <v>942</v>
      </c>
      <c r="G823" s="7" t="n">
        <f aca="false">J823*S823</f>
        <v>993.607682158041</v>
      </c>
      <c r="H823" s="7" t="n">
        <f aca="false">I823*Parâmetros!$B$6/100*S823</f>
        <v>46.5321756340712</v>
      </c>
      <c r="I823" s="8" t="n">
        <v>9563</v>
      </c>
      <c r="J823" s="8" t="n">
        <v>2042</v>
      </c>
      <c r="K823" s="9" t="n">
        <f aca="false">J823/I823</f>
        <v>0.213531318623863</v>
      </c>
      <c r="L823" s="10" t="n">
        <v>0.211</v>
      </c>
      <c r="M823" s="6" t="str">
        <f aca="false">IF(K823&gt;L823,"sim","não")</f>
        <v>sim</v>
      </c>
      <c r="N823" s="11" t="n">
        <v>1.88</v>
      </c>
      <c r="O823" s="8" t="n">
        <v>5070</v>
      </c>
      <c r="P823" s="8" t="n">
        <v>1751</v>
      </c>
      <c r="Q823" s="9" t="n">
        <f aca="false">O823/(O823+P823)</f>
        <v>0.743292772320774</v>
      </c>
      <c r="R823" s="10" t="n">
        <v>0.775</v>
      </c>
      <c r="S823" s="12" t="n">
        <f aca="false">2*Q823-1</f>
        <v>0.486585544641548</v>
      </c>
      <c r="T823" s="10" t="n">
        <v>0.114</v>
      </c>
      <c r="U823" s="6" t="s">
        <v>96</v>
      </c>
      <c r="V823" s="6" t="s">
        <v>72</v>
      </c>
      <c r="W823" s="6" t="s">
        <v>54</v>
      </c>
      <c r="X823" s="6" t="s">
        <v>1862</v>
      </c>
      <c r="Y823" s="8" t="n">
        <v>10866</v>
      </c>
    </row>
    <row r="824" customFormat="false" ht="15" hidden="false" customHeight="false" outlineLevel="0" collapsed="false">
      <c r="A824" s="5" t="n">
        <f aca="false">RANK(G824,$G$2:$G$1311)</f>
        <v>823</v>
      </c>
      <c r="B824" s="6" t="str">
        <f aca="false">IF(G824&gt;=Parâmetros!$B$4,"A",IF(G824&gt;=Parâmetros!$B$5,"B","C"))</f>
        <v>C</v>
      </c>
      <c r="C824" s="6" t="s">
        <v>1863</v>
      </c>
      <c r="D824" s="6" t="s">
        <v>75</v>
      </c>
      <c r="E824" s="6" t="s">
        <v>50</v>
      </c>
      <c r="F824" s="6" t="s">
        <v>597</v>
      </c>
      <c r="G824" s="7" t="n">
        <f aca="false">J824*S824</f>
        <v>991.926454110217</v>
      </c>
      <c r="H824" s="7" t="n">
        <f aca="false">I824*Parâmetros!$B$6/100*S824</f>
        <v>63.7968503616176</v>
      </c>
      <c r="I824" s="8" t="n">
        <v>12696</v>
      </c>
      <c r="J824" s="8" t="n">
        <v>1974</v>
      </c>
      <c r="K824" s="9" t="n">
        <f aca="false">J824/I824</f>
        <v>0.155482041587902</v>
      </c>
      <c r="L824" s="10" t="n">
        <v>0.148</v>
      </c>
      <c r="M824" s="6" t="str">
        <f aca="false">IF(K824&gt;L824,"sim","não")</f>
        <v>sim</v>
      </c>
      <c r="N824" s="11" t="n">
        <v>0.81</v>
      </c>
      <c r="O824" s="8" t="n">
        <v>7375</v>
      </c>
      <c r="P824" s="8" t="n">
        <v>2442</v>
      </c>
      <c r="Q824" s="9" t="n">
        <f aca="false">O824/(O824+P824)</f>
        <v>0.751247835387593</v>
      </c>
      <c r="R824" s="10" t="n">
        <v>0.794</v>
      </c>
      <c r="S824" s="12" t="n">
        <f aca="false">2*Q824-1</f>
        <v>0.502495670775186</v>
      </c>
      <c r="T824" s="10" t="n">
        <v>0.106</v>
      </c>
      <c r="U824" s="6" t="s">
        <v>63</v>
      </c>
      <c r="V824" s="6" t="s">
        <v>59</v>
      </c>
      <c r="W824" s="6" t="s">
        <v>54</v>
      </c>
      <c r="X824" s="6" t="s">
        <v>1864</v>
      </c>
      <c r="Y824" s="8" t="n">
        <v>12928</v>
      </c>
    </row>
    <row r="825" customFormat="false" ht="15" hidden="false" customHeight="false" outlineLevel="0" collapsed="false">
      <c r="A825" s="5" t="n">
        <f aca="false">RANK(G825,$G$2:$G$1311)</f>
        <v>824</v>
      </c>
      <c r="B825" s="6" t="str">
        <f aca="false">IF(G825&gt;=Parâmetros!$B$4,"A",IF(G825&gt;=Parâmetros!$B$5,"B","C"))</f>
        <v>C</v>
      </c>
      <c r="C825" s="6" t="s">
        <v>1865</v>
      </c>
      <c r="D825" s="6" t="s">
        <v>66</v>
      </c>
      <c r="E825" s="6" t="s">
        <v>50</v>
      </c>
      <c r="F825" s="6" t="s">
        <v>67</v>
      </c>
      <c r="G825" s="7" t="n">
        <f aca="false">J825*S825</f>
        <v>991.06010268801</v>
      </c>
      <c r="H825" s="7" t="n">
        <f aca="false">I825*Parâmetros!$B$6/100*S825</f>
        <v>49.4986408939897</v>
      </c>
      <c r="I825" s="8" t="n">
        <v>9105</v>
      </c>
      <c r="J825" s="8" t="n">
        <v>1823</v>
      </c>
      <c r="K825" s="9" t="n">
        <f aca="false">J825/I825</f>
        <v>0.200219659527732</v>
      </c>
      <c r="L825" s="10" t="n">
        <v>0.259</v>
      </c>
      <c r="M825" s="6" t="str">
        <f aca="false">IF(K825&gt;L825,"sim","não")</f>
        <v>não</v>
      </c>
      <c r="N825" s="11" t="n">
        <v>-2.19</v>
      </c>
      <c r="O825" s="8" t="n">
        <v>5111</v>
      </c>
      <c r="P825" s="8" t="n">
        <v>1511</v>
      </c>
      <c r="Q825" s="9" t="n">
        <f aca="false">O825/(O825+P825)</f>
        <v>0.77182120205376</v>
      </c>
      <c r="R825" s="10" t="n">
        <v>0.782</v>
      </c>
      <c r="S825" s="12" t="n">
        <f aca="false">2*Q825-1</f>
        <v>0.54364240410752</v>
      </c>
      <c r="T825" s="10" t="n">
        <v>0.114</v>
      </c>
      <c r="U825" s="6" t="s">
        <v>63</v>
      </c>
      <c r="V825" s="6" t="s">
        <v>59</v>
      </c>
      <c r="W825" s="6" t="s">
        <v>54</v>
      </c>
      <c r="X825" s="6" t="s">
        <v>1866</v>
      </c>
      <c r="Y825" s="8" t="n">
        <v>10241</v>
      </c>
    </row>
    <row r="826" customFormat="false" ht="15" hidden="false" customHeight="false" outlineLevel="0" collapsed="false">
      <c r="A826" s="5" t="n">
        <f aca="false">RANK(G826,$G$2:$G$1311)</f>
        <v>825</v>
      </c>
      <c r="B826" s="6" t="str">
        <f aca="false">IF(G826&gt;=Parâmetros!$B$4,"A",IF(G826&gt;=Parâmetros!$B$5,"B","C"))</f>
        <v>C</v>
      </c>
      <c r="C826" s="6" t="s">
        <v>1867</v>
      </c>
      <c r="D826" s="6" t="s">
        <v>223</v>
      </c>
      <c r="E826" s="6" t="s">
        <v>209</v>
      </c>
      <c r="F826" s="6" t="s">
        <v>1535</v>
      </c>
      <c r="G826" s="7" t="n">
        <f aca="false">J826*S826</f>
        <v>990.932275656916</v>
      </c>
      <c r="H826" s="7" t="n">
        <f aca="false">I826*Parâmetros!$B$6/100*S826</f>
        <v>65.2613227565692</v>
      </c>
      <c r="I826" s="8" t="n">
        <v>26159</v>
      </c>
      <c r="J826" s="8" t="n">
        <v>3972</v>
      </c>
      <c r="K826" s="9" t="n">
        <f aca="false">J826/I826</f>
        <v>0.151840666692152</v>
      </c>
      <c r="L826" s="10" t="n">
        <v>0.206</v>
      </c>
      <c r="M826" s="6" t="str">
        <f aca="false">IF(K826&gt;L826,"sim","não")</f>
        <v>não</v>
      </c>
      <c r="N826" s="11" t="n">
        <v>2.14</v>
      </c>
      <c r="O826" s="8" t="n">
        <v>12601</v>
      </c>
      <c r="P826" s="8" t="n">
        <v>7569</v>
      </c>
      <c r="Q826" s="9" t="n">
        <f aca="false">O826/(O826+P826)</f>
        <v>0.624739712444224</v>
      </c>
      <c r="R826" s="10" t="n">
        <v>0.637</v>
      </c>
      <c r="S826" s="12" t="n">
        <f aca="false">2*Q826-1</f>
        <v>0.249479424888448</v>
      </c>
      <c r="T826" s="10" t="n">
        <v>0.083</v>
      </c>
      <c r="U826" s="6" t="s">
        <v>96</v>
      </c>
      <c r="V826" s="6" t="s">
        <v>72</v>
      </c>
      <c r="W826" s="6" t="s">
        <v>54</v>
      </c>
      <c r="X826" s="6" t="s">
        <v>1868</v>
      </c>
      <c r="Y826" s="8" t="n">
        <v>27461</v>
      </c>
    </row>
    <row r="827" customFormat="false" ht="15" hidden="false" customHeight="false" outlineLevel="0" collapsed="false">
      <c r="A827" s="5" t="n">
        <f aca="false">RANK(G827,$G$2:$G$1311)</f>
        <v>826</v>
      </c>
      <c r="B827" s="6" t="str">
        <f aca="false">IF(G827&gt;=Parâmetros!$B$4,"A",IF(G827&gt;=Parâmetros!$B$5,"B","C"))</f>
        <v>C</v>
      </c>
      <c r="C827" s="6" t="s">
        <v>1869</v>
      </c>
      <c r="D827" s="6" t="s">
        <v>49</v>
      </c>
      <c r="E827" s="6" t="s">
        <v>50</v>
      </c>
      <c r="F827" s="6" t="s">
        <v>699</v>
      </c>
      <c r="G827" s="7" t="n">
        <f aca="false">J827*S827</f>
        <v>989.499610288386</v>
      </c>
      <c r="H827" s="7" t="n">
        <f aca="false">I827*Parâmetros!$B$6/100*S827</f>
        <v>47.0565549493375</v>
      </c>
      <c r="I827" s="8" t="n">
        <v>17862</v>
      </c>
      <c r="J827" s="8" t="n">
        <v>3756</v>
      </c>
      <c r="K827" s="9" t="n">
        <f aca="false">J827/I827</f>
        <v>0.210278804165267</v>
      </c>
      <c r="L827" s="10" t="n">
        <v>0.255</v>
      </c>
      <c r="M827" s="6" t="str">
        <f aca="false">IF(K827&gt;L827,"sim","não")</f>
        <v>não</v>
      </c>
      <c r="N827" s="11" t="n">
        <v>-0.33</v>
      </c>
      <c r="O827" s="8" t="n">
        <v>8105</v>
      </c>
      <c r="P827" s="8" t="n">
        <v>4725</v>
      </c>
      <c r="Q827" s="9" t="n">
        <f aca="false">O827/(O827+P827)</f>
        <v>0.631722525331255</v>
      </c>
      <c r="R827" s="10" t="n">
        <v>0.648</v>
      </c>
      <c r="S827" s="12" t="n">
        <f aca="false">2*Q827-1</f>
        <v>0.26344505066251</v>
      </c>
      <c r="T827" s="10" t="n">
        <v>0.123</v>
      </c>
      <c r="U827" s="6" t="s">
        <v>83</v>
      </c>
      <c r="V827" s="6" t="s">
        <v>53</v>
      </c>
      <c r="W827" s="6" t="s">
        <v>54</v>
      </c>
      <c r="X827" s="6" t="s">
        <v>1870</v>
      </c>
      <c r="Y827" s="8" t="n">
        <v>21665</v>
      </c>
    </row>
    <row r="828" customFormat="false" ht="15" hidden="false" customHeight="false" outlineLevel="0" collapsed="false">
      <c r="A828" s="5" t="n">
        <f aca="false">RANK(G828,$G$2:$G$1311)</f>
        <v>827</v>
      </c>
      <c r="B828" s="6" t="str">
        <f aca="false">IF(G828&gt;=Parâmetros!$B$4,"A",IF(G828&gt;=Parâmetros!$B$5,"B","C"))</f>
        <v>C</v>
      </c>
      <c r="C828" s="6" t="s">
        <v>1871</v>
      </c>
      <c r="D828" s="6" t="s">
        <v>123</v>
      </c>
      <c r="E828" s="6" t="s">
        <v>50</v>
      </c>
      <c r="F828" s="6" t="s">
        <v>497</v>
      </c>
      <c r="G828" s="7" t="n">
        <f aca="false">J828*S828</f>
        <v>989.360318203089</v>
      </c>
      <c r="H828" s="7" t="n">
        <f aca="false">I828*Parâmetros!$B$6/100*S828</f>
        <v>55.6077335829044</v>
      </c>
      <c r="I828" s="8" t="n">
        <v>8414</v>
      </c>
      <c r="J828" s="8" t="n">
        <v>1497</v>
      </c>
      <c r="K828" s="9" t="n">
        <f aca="false">J828/I828</f>
        <v>0.177917756120751</v>
      </c>
      <c r="L828" s="10" t="n">
        <v>0.178</v>
      </c>
      <c r="M828" s="6" t="str">
        <f aca="false">IF(K828&gt;L828,"sim","não")</f>
        <v>não</v>
      </c>
      <c r="N828" s="11" t="n">
        <v>0.2</v>
      </c>
      <c r="O828" s="8" t="n">
        <v>5324</v>
      </c>
      <c r="P828" s="8" t="n">
        <v>1087</v>
      </c>
      <c r="Q828" s="9" t="n">
        <f aca="false">O828/(O828+P828)</f>
        <v>0.830447668070504</v>
      </c>
      <c r="R828" s="10" t="n">
        <v>0.869</v>
      </c>
      <c r="S828" s="12" t="n">
        <f aca="false">2*Q828-1</f>
        <v>0.660895336141008</v>
      </c>
      <c r="T828" s="10" t="n">
        <v>0.092</v>
      </c>
      <c r="U828" s="6" t="s">
        <v>77</v>
      </c>
      <c r="V828" s="6" t="s">
        <v>59</v>
      </c>
      <c r="W828" s="6" t="s">
        <v>54</v>
      </c>
      <c r="X828" s="6" t="s">
        <v>1872</v>
      </c>
      <c r="Y828" s="8" t="n">
        <v>10318</v>
      </c>
    </row>
    <row r="829" customFormat="false" ht="15" hidden="false" customHeight="false" outlineLevel="0" collapsed="false">
      <c r="A829" s="5" t="n">
        <f aca="false">RANK(G829,$G$2:$G$1311)</f>
        <v>828</v>
      </c>
      <c r="B829" s="6" t="str">
        <f aca="false">IF(G829&gt;=Parâmetros!$B$4,"A",IF(G829&gt;=Parâmetros!$B$5,"B","C"))</f>
        <v>C</v>
      </c>
      <c r="C829" s="6" t="s">
        <v>1873</v>
      </c>
      <c r="D829" s="6" t="s">
        <v>49</v>
      </c>
      <c r="E829" s="6" t="s">
        <v>50</v>
      </c>
      <c r="F829" s="6" t="s">
        <v>255</v>
      </c>
      <c r="G829" s="7" t="n">
        <f aca="false">J829*S829</f>
        <v>989.264980498759</v>
      </c>
      <c r="H829" s="7" t="n">
        <f aca="false">I829*Parâmetros!$B$6/100*S829</f>
        <v>52.4415340976244</v>
      </c>
      <c r="I829" s="8" t="n">
        <v>11498</v>
      </c>
      <c r="J829" s="8" t="n">
        <v>2169</v>
      </c>
      <c r="K829" s="9" t="n">
        <f aca="false">J829/I829</f>
        <v>0.188641502870064</v>
      </c>
      <c r="L829" s="10" t="n">
        <v>0.185</v>
      </c>
      <c r="M829" s="6" t="str">
        <f aca="false">IF(K829&gt;L829,"sim","não")</f>
        <v>sim</v>
      </c>
      <c r="N829" s="11" t="n">
        <v>-1.79</v>
      </c>
      <c r="O829" s="8" t="n">
        <v>6160</v>
      </c>
      <c r="P829" s="8" t="n">
        <v>2301</v>
      </c>
      <c r="Q829" s="9" t="n">
        <f aca="false">O829/(O829+P829)</f>
        <v>0.728046330221014</v>
      </c>
      <c r="R829" s="10" t="n">
        <v>0.78</v>
      </c>
      <c r="S829" s="12" t="n">
        <f aca="false">2*Q829-1</f>
        <v>0.456092660442028</v>
      </c>
      <c r="T829" s="10" t="n">
        <v>0.143</v>
      </c>
      <c r="U829" s="6" t="s">
        <v>71</v>
      </c>
      <c r="V829" s="6" t="s">
        <v>72</v>
      </c>
      <c r="W829" s="6" t="s">
        <v>54</v>
      </c>
      <c r="X829" s="6" t="s">
        <v>1874</v>
      </c>
      <c r="Y829" s="8" t="n">
        <v>13016</v>
      </c>
    </row>
    <row r="830" customFormat="false" ht="15" hidden="false" customHeight="false" outlineLevel="0" collapsed="false">
      <c r="A830" s="5" t="n">
        <f aca="false">RANK(G830,$G$2:$G$1311)</f>
        <v>829</v>
      </c>
      <c r="B830" s="6" t="str">
        <f aca="false">IF(G830&gt;=Parâmetros!$B$4,"A",IF(G830&gt;=Parâmetros!$B$5,"B","C"))</f>
        <v>C</v>
      </c>
      <c r="C830" s="6" t="s">
        <v>1875</v>
      </c>
      <c r="D830" s="6" t="s">
        <v>49</v>
      </c>
      <c r="E830" s="6" t="s">
        <v>50</v>
      </c>
      <c r="F830" s="6" t="s">
        <v>468</v>
      </c>
      <c r="G830" s="7" t="n">
        <f aca="false">J830*S830</f>
        <v>988.381707886141</v>
      </c>
      <c r="H830" s="7" t="n">
        <f aca="false">I830*Parâmetros!$B$6/100*S830</f>
        <v>54.1402026531565</v>
      </c>
      <c r="I830" s="8" t="n">
        <v>19862</v>
      </c>
      <c r="J830" s="8" t="n">
        <v>3626</v>
      </c>
      <c r="K830" s="9" t="n">
        <f aca="false">J830/I830</f>
        <v>0.182559661665492</v>
      </c>
      <c r="L830" s="10" t="n">
        <v>0.239</v>
      </c>
      <c r="M830" s="6" t="str">
        <f aca="false">IF(K830&gt;L830,"sim","não")</f>
        <v>não</v>
      </c>
      <c r="N830" s="11" t="n">
        <v>-0.96</v>
      </c>
      <c r="O830" s="8" t="n">
        <v>9545</v>
      </c>
      <c r="P830" s="8" t="n">
        <v>5456</v>
      </c>
      <c r="Q830" s="9" t="n">
        <f aca="false">O830/(O830+P830)</f>
        <v>0.636290913939071</v>
      </c>
      <c r="R830" s="10" t="n">
        <v>0.673</v>
      </c>
      <c r="S830" s="12" t="n">
        <f aca="false">2*Q830-1</f>
        <v>0.272581827878142</v>
      </c>
      <c r="T830" s="10" t="n">
        <v>0.087</v>
      </c>
      <c r="U830" s="6" t="s">
        <v>203</v>
      </c>
      <c r="V830" s="6" t="s">
        <v>53</v>
      </c>
      <c r="W830" s="6" t="s">
        <v>54</v>
      </c>
      <c r="X830" s="6" t="s">
        <v>1876</v>
      </c>
      <c r="Y830" s="8" t="n">
        <v>24854</v>
      </c>
    </row>
    <row r="831" customFormat="false" ht="15" hidden="false" customHeight="false" outlineLevel="0" collapsed="false">
      <c r="A831" s="5" t="n">
        <f aca="false">RANK(G831,$G$2:$G$1311)</f>
        <v>830</v>
      </c>
      <c r="B831" s="6" t="str">
        <f aca="false">IF(G831&gt;=Parâmetros!$B$4,"A",IF(G831&gt;=Parâmetros!$B$5,"B","C"))</f>
        <v>C</v>
      </c>
      <c r="C831" s="6" t="s">
        <v>1877</v>
      </c>
      <c r="D831" s="6" t="s">
        <v>177</v>
      </c>
      <c r="E831" s="6" t="s">
        <v>50</v>
      </c>
      <c r="F831" s="6" t="s">
        <v>368</v>
      </c>
      <c r="G831" s="7" t="n">
        <f aca="false">J831*S831</f>
        <v>986.050944377058</v>
      </c>
      <c r="H831" s="7" t="n">
        <f aca="false">I831*Parâmetros!$B$6/100*S831</f>
        <v>36.1085600415872</v>
      </c>
      <c r="I831" s="8" t="n">
        <v>8774</v>
      </c>
      <c r="J831" s="8" t="n">
        <v>2396</v>
      </c>
      <c r="K831" s="9" t="n">
        <f aca="false">J831/I831</f>
        <v>0.273079553225439</v>
      </c>
      <c r="L831" s="10" t="n">
        <v>0.268</v>
      </c>
      <c r="M831" s="6" t="str">
        <f aca="false">IF(K831&gt;L831,"sim","não")</f>
        <v>sim</v>
      </c>
      <c r="N831" s="11" t="n">
        <v>1.97</v>
      </c>
      <c r="O831" s="8" t="n">
        <v>4073</v>
      </c>
      <c r="P831" s="8" t="n">
        <v>1698</v>
      </c>
      <c r="Q831" s="9" t="n">
        <f aca="false">O831/(O831+P831)</f>
        <v>0.705770230462658</v>
      </c>
      <c r="R831" s="10" t="n">
        <v>0.742</v>
      </c>
      <c r="S831" s="12" t="n">
        <f aca="false">2*Q831-1</f>
        <v>0.411540460925316</v>
      </c>
      <c r="T831" s="10" t="n">
        <v>0.103</v>
      </c>
      <c r="U831" s="6" t="s">
        <v>96</v>
      </c>
      <c r="V831" s="6" t="s">
        <v>72</v>
      </c>
      <c r="W831" s="6" t="s">
        <v>54</v>
      </c>
      <c r="X831" s="6" t="s">
        <v>1878</v>
      </c>
      <c r="Y831" s="8" t="n">
        <v>10482</v>
      </c>
    </row>
    <row r="832" customFormat="false" ht="15" hidden="false" customHeight="false" outlineLevel="0" collapsed="false">
      <c r="A832" s="5" t="n">
        <f aca="false">RANK(G832,$G$2:$G$1311)</f>
        <v>831</v>
      </c>
      <c r="B832" s="6" t="str">
        <f aca="false">IF(G832&gt;=Parâmetros!$B$4,"A",IF(G832&gt;=Parâmetros!$B$5,"B","C"))</f>
        <v>C</v>
      </c>
      <c r="C832" s="6" t="s">
        <v>1879</v>
      </c>
      <c r="D832" s="6" t="s">
        <v>351</v>
      </c>
      <c r="E832" s="6" t="s">
        <v>50</v>
      </c>
      <c r="F832" s="6" t="s">
        <v>845</v>
      </c>
      <c r="G832" s="7" t="n">
        <f aca="false">J832*S832</f>
        <v>986.020019463367</v>
      </c>
      <c r="H832" s="7" t="n">
        <f aca="false">I832*Parâmetros!$B$6/100*S832</f>
        <v>53.748627832615</v>
      </c>
      <c r="I832" s="8" t="n">
        <v>9692</v>
      </c>
      <c r="J832" s="8" t="n">
        <v>1778</v>
      </c>
      <c r="K832" s="9" t="n">
        <f aca="false">J832/I832</f>
        <v>0.183450268262485</v>
      </c>
      <c r="L832" s="10" t="n">
        <v>0.204</v>
      </c>
      <c r="M832" s="6" t="str">
        <f aca="false">IF(K832&gt;L832,"sim","não")</f>
        <v>não</v>
      </c>
      <c r="N832" s="11" t="n">
        <v>0.75</v>
      </c>
      <c r="O832" s="8" t="n">
        <v>5591</v>
      </c>
      <c r="P832" s="8" t="n">
        <v>1602</v>
      </c>
      <c r="Q832" s="9" t="n">
        <f aca="false">O832/(O832+P832)</f>
        <v>0.777283470040317</v>
      </c>
      <c r="R832" s="10" t="n">
        <v>0.79</v>
      </c>
      <c r="S832" s="12" t="n">
        <f aca="false">2*Q832-1</f>
        <v>0.554566940080634</v>
      </c>
      <c r="T832" s="10" t="n">
        <v>0.088</v>
      </c>
      <c r="U832" s="6" t="s">
        <v>77</v>
      </c>
      <c r="V832" s="6" t="s">
        <v>59</v>
      </c>
      <c r="W832" s="6" t="s">
        <v>54</v>
      </c>
      <c r="X832" s="6" t="s">
        <v>1880</v>
      </c>
      <c r="Y832" s="8" t="n">
        <v>10318</v>
      </c>
    </row>
    <row r="833" customFormat="false" ht="15" hidden="false" customHeight="false" outlineLevel="0" collapsed="false">
      <c r="A833" s="5" t="n">
        <f aca="false">RANK(G833,$G$2:$G$1311)</f>
        <v>832</v>
      </c>
      <c r="B833" s="6" t="str">
        <f aca="false">IF(G833&gt;=Parâmetros!$B$4,"A",IF(G833&gt;=Parâmetros!$B$5,"B","C"))</f>
        <v>C</v>
      </c>
      <c r="C833" s="6" t="s">
        <v>1881</v>
      </c>
      <c r="D833" s="6" t="s">
        <v>123</v>
      </c>
      <c r="E833" s="6" t="s">
        <v>50</v>
      </c>
      <c r="F833" s="6" t="s">
        <v>646</v>
      </c>
      <c r="G833" s="7" t="n">
        <f aca="false">J833*S833</f>
        <v>984.31342776204</v>
      </c>
      <c r="H833" s="7" t="n">
        <f aca="false">I833*Parâmetros!$B$6/100*S833</f>
        <v>58.4961960339943</v>
      </c>
      <c r="I833" s="8" t="n">
        <v>11541</v>
      </c>
      <c r="J833" s="8" t="n">
        <v>1942</v>
      </c>
      <c r="K833" s="9" t="n">
        <f aca="false">J833/I833</f>
        <v>0.168269647344251</v>
      </c>
      <c r="L833" s="10" t="n">
        <v>0.172</v>
      </c>
      <c r="M833" s="6" t="str">
        <f aca="false">IF(K833&gt;L833,"sim","não")</f>
        <v>não</v>
      </c>
      <c r="N833" s="11" t="n">
        <v>1.32</v>
      </c>
      <c r="O833" s="8" t="n">
        <v>6649</v>
      </c>
      <c r="P833" s="8" t="n">
        <v>2176</v>
      </c>
      <c r="Q833" s="9" t="n">
        <f aca="false">O833/(O833+P833)</f>
        <v>0.75342776203966</v>
      </c>
      <c r="R833" s="10" t="n">
        <v>0.779</v>
      </c>
      <c r="S833" s="12" t="n">
        <f aca="false">2*Q833-1</f>
        <v>0.50685552407932</v>
      </c>
      <c r="T833" s="10" t="n">
        <v>0.106</v>
      </c>
      <c r="U833" s="6" t="s">
        <v>52</v>
      </c>
      <c r="V833" s="6" t="s">
        <v>53</v>
      </c>
      <c r="W833" s="6" t="s">
        <v>54</v>
      </c>
      <c r="X833" s="6" t="s">
        <v>1882</v>
      </c>
      <c r="Y833" s="8" t="n">
        <v>13755</v>
      </c>
    </row>
    <row r="834" customFormat="false" ht="15" hidden="false" customHeight="false" outlineLevel="0" collapsed="false">
      <c r="A834" s="5" t="n">
        <f aca="false">RANK(G834,$G$2:$G$1311)</f>
        <v>833</v>
      </c>
      <c r="B834" s="6" t="str">
        <f aca="false">IF(G834&gt;=Parâmetros!$B$4,"A",IF(G834&gt;=Parâmetros!$B$5,"B","C"))</f>
        <v>C</v>
      </c>
      <c r="C834" s="6" t="s">
        <v>1883</v>
      </c>
      <c r="D834" s="6" t="s">
        <v>445</v>
      </c>
      <c r="E834" s="6" t="s">
        <v>50</v>
      </c>
      <c r="F834" s="6" t="s">
        <v>481</v>
      </c>
      <c r="G834" s="7" t="n">
        <f aca="false">J834*S834</f>
        <v>982.763760785481</v>
      </c>
      <c r="H834" s="7" t="n">
        <f aca="false">I834*Parâmetros!$B$6/100*S834</f>
        <v>54.819143112169</v>
      </c>
      <c r="I834" s="8" t="n">
        <v>9254</v>
      </c>
      <c r="J834" s="8" t="n">
        <v>1659</v>
      </c>
      <c r="K834" s="9" t="n">
        <f aca="false">J834/I834</f>
        <v>0.179273827534039</v>
      </c>
      <c r="L834" s="10" t="n">
        <v>0.212</v>
      </c>
      <c r="M834" s="6" t="str">
        <f aca="false">IF(K834&gt;L834,"sim","não")</f>
        <v>não</v>
      </c>
      <c r="N834" s="11" t="n">
        <v>-1.19</v>
      </c>
      <c r="O834" s="8" t="n">
        <v>5352</v>
      </c>
      <c r="P834" s="8" t="n">
        <v>1370</v>
      </c>
      <c r="Q834" s="9" t="n">
        <f aca="false">O834/(O834+P834)</f>
        <v>0.796191609639988</v>
      </c>
      <c r="R834" s="10" t="n">
        <v>0.797</v>
      </c>
      <c r="S834" s="12" t="n">
        <f aca="false">2*Q834-1</f>
        <v>0.592383219279976</v>
      </c>
      <c r="T834" s="10" t="n">
        <v>0.103</v>
      </c>
      <c r="U834" s="6" t="s">
        <v>63</v>
      </c>
      <c r="V834" s="6" t="s">
        <v>59</v>
      </c>
      <c r="W834" s="6" t="s">
        <v>54</v>
      </c>
      <c r="X834" s="6" t="s">
        <v>1884</v>
      </c>
      <c r="Y834" s="8" t="n">
        <v>10291</v>
      </c>
    </row>
    <row r="835" customFormat="false" ht="15" hidden="false" customHeight="false" outlineLevel="0" collapsed="false">
      <c r="A835" s="5" t="n">
        <f aca="false">RANK(G835,$G$2:$G$1311)</f>
        <v>834</v>
      </c>
      <c r="B835" s="6" t="str">
        <f aca="false">IF(G835&gt;=Parâmetros!$B$4,"A",IF(G835&gt;=Parâmetros!$B$5,"B","C"))</f>
        <v>C</v>
      </c>
      <c r="C835" s="6" t="s">
        <v>1885</v>
      </c>
      <c r="D835" s="6" t="s">
        <v>49</v>
      </c>
      <c r="E835" s="6" t="s">
        <v>50</v>
      </c>
      <c r="F835" s="6" t="s">
        <v>699</v>
      </c>
      <c r="G835" s="7" t="n">
        <f aca="false">J835*S835</f>
        <v>982.597491971249</v>
      </c>
      <c r="H835" s="7" t="n">
        <f aca="false">I835*Parâmetros!$B$6/100*S835</f>
        <v>39.4681449762961</v>
      </c>
      <c r="I835" s="8" t="n">
        <v>9612</v>
      </c>
      <c r="J835" s="8" t="n">
        <v>2393</v>
      </c>
      <c r="K835" s="9" t="n">
        <f aca="false">J835/I835</f>
        <v>0.248959633791094</v>
      </c>
      <c r="L835" s="10" t="n">
        <v>0.257</v>
      </c>
      <c r="M835" s="6" t="str">
        <f aca="false">IF(K835&gt;L835,"sim","não")</f>
        <v>não</v>
      </c>
      <c r="N835" s="11" t="n">
        <v>0.91</v>
      </c>
      <c r="O835" s="8" t="n">
        <v>4612</v>
      </c>
      <c r="P835" s="8" t="n">
        <v>1927</v>
      </c>
      <c r="Q835" s="9" t="n">
        <f aca="false">O835/(O835+P835)</f>
        <v>0.705306621807616</v>
      </c>
      <c r="R835" s="10" t="n">
        <v>0.748</v>
      </c>
      <c r="S835" s="12" t="n">
        <f aca="false">2*Q835-1</f>
        <v>0.410613243615232</v>
      </c>
      <c r="T835" s="10" t="n">
        <v>0.111</v>
      </c>
      <c r="U835" s="6" t="s">
        <v>52</v>
      </c>
      <c r="V835" s="6" t="s">
        <v>53</v>
      </c>
      <c r="W835" s="6" t="s">
        <v>54</v>
      </c>
      <c r="X835" s="6" t="s">
        <v>1886</v>
      </c>
      <c r="Y835" s="8" t="n">
        <v>11179</v>
      </c>
    </row>
    <row r="836" customFormat="false" ht="15" hidden="false" customHeight="false" outlineLevel="0" collapsed="false">
      <c r="A836" s="5" t="n">
        <f aca="false">RANK(G836,$G$2:$G$1311)</f>
        <v>835</v>
      </c>
      <c r="B836" s="6" t="str">
        <f aca="false">IF(G836&gt;=Parâmetros!$B$4,"A",IF(G836&gt;=Parâmetros!$B$5,"B","C"))</f>
        <v>C</v>
      </c>
      <c r="C836" s="6" t="s">
        <v>1887</v>
      </c>
      <c r="D836" s="6" t="s">
        <v>66</v>
      </c>
      <c r="E836" s="6" t="s">
        <v>50</v>
      </c>
      <c r="F836" s="6" t="s">
        <v>460</v>
      </c>
      <c r="G836" s="7" t="n">
        <f aca="false">J836*S836</f>
        <v>981.662066850659</v>
      </c>
      <c r="H836" s="7" t="n">
        <f aca="false">I836*Parâmetros!$B$6/100*S836</f>
        <v>42.7161913523459</v>
      </c>
      <c r="I836" s="8" t="n">
        <v>9225</v>
      </c>
      <c r="J836" s="8" t="n">
        <v>2120</v>
      </c>
      <c r="K836" s="9" t="n">
        <f aca="false">J836/I836</f>
        <v>0.229810298102981</v>
      </c>
      <c r="L836" s="10" t="n">
        <v>0.294</v>
      </c>
      <c r="M836" s="6" t="str">
        <f aca="false">IF(K836&gt;L836,"sim","não")</f>
        <v>não</v>
      </c>
      <c r="N836" s="11" t="n">
        <v>-0.49</v>
      </c>
      <c r="O836" s="8" t="n">
        <v>4771</v>
      </c>
      <c r="P836" s="8" t="n">
        <v>1751</v>
      </c>
      <c r="Q836" s="9" t="n">
        <f aca="false">O836/(O836+P836)</f>
        <v>0.731524072370439</v>
      </c>
      <c r="R836" s="10" t="n">
        <v>0.745</v>
      </c>
      <c r="S836" s="12" t="n">
        <f aca="false">2*Q836-1</f>
        <v>0.463048144740877</v>
      </c>
      <c r="T836" s="10" t="n">
        <v>0.077</v>
      </c>
      <c r="U836" s="6" t="s">
        <v>71</v>
      </c>
      <c r="V836" s="6" t="s">
        <v>72</v>
      </c>
      <c r="W836" s="6" t="s">
        <v>54</v>
      </c>
      <c r="X836" s="6" t="s">
        <v>1888</v>
      </c>
      <c r="Y836" s="8" t="n">
        <v>10247</v>
      </c>
    </row>
    <row r="837" customFormat="false" ht="15" hidden="false" customHeight="false" outlineLevel="0" collapsed="false">
      <c r="A837" s="5" t="n">
        <f aca="false">RANK(G837,$G$2:$G$1311)</f>
        <v>836</v>
      </c>
      <c r="B837" s="6" t="str">
        <f aca="false">IF(G837&gt;=Parâmetros!$B$4,"A",IF(G837&gt;=Parâmetros!$B$5,"B","C"))</f>
        <v>C</v>
      </c>
      <c r="C837" s="6" t="s">
        <v>1889</v>
      </c>
      <c r="D837" s="6" t="s">
        <v>86</v>
      </c>
      <c r="E837" s="6" t="s">
        <v>50</v>
      </c>
      <c r="F837" s="6" t="s">
        <v>1025</v>
      </c>
      <c r="G837" s="7" t="n">
        <f aca="false">J837*S837</f>
        <v>981.590980834273</v>
      </c>
      <c r="H837" s="7" t="n">
        <f aca="false">I837*Parâmetros!$B$6/100*S837</f>
        <v>50.0955670800451</v>
      </c>
      <c r="I837" s="8" t="n">
        <v>11932</v>
      </c>
      <c r="J837" s="8" t="n">
        <v>2338</v>
      </c>
      <c r="K837" s="9" t="n">
        <f aca="false">J837/I837</f>
        <v>0.195943680858196</v>
      </c>
      <c r="L837" s="10" t="n">
        <v>0.255</v>
      </c>
      <c r="M837" s="6" t="str">
        <f aca="false">IF(K837&gt;L837,"sim","não")</f>
        <v>não</v>
      </c>
      <c r="N837" s="11" t="n">
        <v>1.31</v>
      </c>
      <c r="O837" s="8" t="n">
        <v>6297</v>
      </c>
      <c r="P837" s="8" t="n">
        <v>2573</v>
      </c>
      <c r="Q837" s="9" t="n">
        <f aca="false">O837/(O837+P837)</f>
        <v>0.709921082299887</v>
      </c>
      <c r="R837" s="10" t="n">
        <v>0.794</v>
      </c>
      <c r="S837" s="12" t="n">
        <f aca="false">2*Q837-1</f>
        <v>0.419842164599775</v>
      </c>
      <c r="T837" s="10" t="n">
        <v>0.066</v>
      </c>
      <c r="U837" s="6" t="s">
        <v>102</v>
      </c>
      <c r="V837" s="6" t="s">
        <v>72</v>
      </c>
      <c r="W837" s="6" t="s">
        <v>54</v>
      </c>
      <c r="X837" s="6" t="s">
        <v>1890</v>
      </c>
      <c r="Y837" s="8" t="n">
        <v>16267</v>
      </c>
    </row>
    <row r="838" customFormat="false" ht="15" hidden="false" customHeight="false" outlineLevel="0" collapsed="false">
      <c r="A838" s="5" t="n">
        <f aca="false">RANK(G838,$G$2:$G$1311)</f>
        <v>837</v>
      </c>
      <c r="B838" s="6" t="str">
        <f aca="false">IF(G838&gt;=Parâmetros!$B$4,"A",IF(G838&gt;=Parâmetros!$B$5,"B","C"))</f>
        <v>C</v>
      </c>
      <c r="C838" s="6" t="s">
        <v>1891</v>
      </c>
      <c r="D838" s="6" t="s">
        <v>407</v>
      </c>
      <c r="E838" s="6" t="s">
        <v>50</v>
      </c>
      <c r="F838" s="6" t="s">
        <v>1677</v>
      </c>
      <c r="G838" s="7" t="n">
        <f aca="false">J838*S838</f>
        <v>976.384309266629</v>
      </c>
      <c r="H838" s="7" t="n">
        <f aca="false">I838*Parâmetros!$B$6/100*S838</f>
        <v>68.5940875497442</v>
      </c>
      <c r="I838" s="8" t="n">
        <v>11100</v>
      </c>
      <c r="J838" s="8" t="n">
        <v>1580</v>
      </c>
      <c r="K838" s="9" t="n">
        <f aca="false">J838/I838</f>
        <v>0.142342342342342</v>
      </c>
      <c r="L838" s="10" t="n">
        <v>0.154</v>
      </c>
      <c r="M838" s="6" t="str">
        <f aca="false">IF(K838&gt;L838,"sim","não")</f>
        <v>não</v>
      </c>
      <c r="N838" s="11" t="n">
        <v>-0.09</v>
      </c>
      <c r="O838" s="8" t="n">
        <v>7115</v>
      </c>
      <c r="P838" s="8" t="n">
        <v>1680</v>
      </c>
      <c r="Q838" s="9" t="n">
        <f aca="false">O838/(O838+P838)</f>
        <v>0.808982376350199</v>
      </c>
      <c r="R838" s="10" t="n">
        <v>0.829</v>
      </c>
      <c r="S838" s="12" t="n">
        <f aca="false">2*Q838-1</f>
        <v>0.617964752700398</v>
      </c>
      <c r="T838" s="10" t="n">
        <v>0.104</v>
      </c>
      <c r="U838" s="6" t="s">
        <v>96</v>
      </c>
      <c r="V838" s="6" t="s">
        <v>72</v>
      </c>
      <c r="W838" s="6" t="s">
        <v>211</v>
      </c>
      <c r="X838" s="6" t="s">
        <v>1892</v>
      </c>
      <c r="Y838" s="8" t="n">
        <v>13977</v>
      </c>
    </row>
    <row r="839" customFormat="false" ht="15" hidden="false" customHeight="false" outlineLevel="0" collapsed="false">
      <c r="A839" s="5" t="n">
        <f aca="false">RANK(G839,$G$2:$G$1311)</f>
        <v>838</v>
      </c>
      <c r="B839" s="6" t="str">
        <f aca="false">IF(G839&gt;=Parâmetros!$B$4,"A",IF(G839&gt;=Parâmetros!$B$5,"B","C"))</f>
        <v>C</v>
      </c>
      <c r="C839" s="6" t="s">
        <v>1893</v>
      </c>
      <c r="D839" s="6" t="s">
        <v>49</v>
      </c>
      <c r="E839" s="6" t="s">
        <v>50</v>
      </c>
      <c r="F839" s="6" t="s">
        <v>255</v>
      </c>
      <c r="G839" s="7" t="n">
        <f aca="false">J839*S839</f>
        <v>975.880772049841</v>
      </c>
      <c r="H839" s="7" t="n">
        <f aca="false">I839*Parâmetros!$B$6/100*S839</f>
        <v>63.3338871243587</v>
      </c>
      <c r="I839" s="8" t="n">
        <v>10624</v>
      </c>
      <c r="J839" s="8" t="n">
        <v>1637</v>
      </c>
      <c r="K839" s="9" t="n">
        <f aca="false">J839/I839</f>
        <v>0.154085090361446</v>
      </c>
      <c r="L839" s="10" t="n">
        <v>0.214</v>
      </c>
      <c r="M839" s="6" t="str">
        <f aca="false">IF(K839&gt;L839,"sim","não")</f>
        <v>não</v>
      </c>
      <c r="N839" s="11" t="n">
        <v>-2.46</v>
      </c>
      <c r="O839" s="8" t="n">
        <v>6533</v>
      </c>
      <c r="P839" s="8" t="n">
        <v>1653</v>
      </c>
      <c r="Q839" s="9" t="n">
        <f aca="false">O839/(O839+P839)</f>
        <v>0.798069875397019</v>
      </c>
      <c r="R839" s="10" t="n">
        <v>0.854</v>
      </c>
      <c r="S839" s="12" t="n">
        <f aca="false">2*Q839-1</f>
        <v>0.596139750794039</v>
      </c>
      <c r="T839" s="10" t="n">
        <v>0.106</v>
      </c>
      <c r="U839" s="6" t="s">
        <v>83</v>
      </c>
      <c r="V839" s="6" t="s">
        <v>53</v>
      </c>
      <c r="W839" s="6" t="s">
        <v>54</v>
      </c>
      <c r="X839" s="6" t="s">
        <v>1894</v>
      </c>
      <c r="Y839" s="8" t="n">
        <v>14105</v>
      </c>
    </row>
    <row r="840" customFormat="false" ht="15" hidden="false" customHeight="false" outlineLevel="0" collapsed="false">
      <c r="A840" s="5" t="n">
        <f aca="false">RANK(G840,$G$2:$G$1311)</f>
        <v>839</v>
      </c>
      <c r="B840" s="6" t="str">
        <f aca="false">IF(G840&gt;=Parâmetros!$B$4,"A",IF(G840&gt;=Parâmetros!$B$5,"B","C"))</f>
        <v>C</v>
      </c>
      <c r="C840" s="6" t="s">
        <v>1895</v>
      </c>
      <c r="D840" s="6" t="s">
        <v>445</v>
      </c>
      <c r="E840" s="6" t="s">
        <v>50</v>
      </c>
      <c r="F840" s="6" t="s">
        <v>1079</v>
      </c>
      <c r="G840" s="7" t="n">
        <f aca="false">J840*S840</f>
        <v>975.469319137013</v>
      </c>
      <c r="H840" s="7" t="n">
        <f aca="false">I840*Parâmetros!$B$6/100*S840</f>
        <v>64.6583076492015</v>
      </c>
      <c r="I840" s="8" t="n">
        <v>18838</v>
      </c>
      <c r="J840" s="8" t="n">
        <v>2842</v>
      </c>
      <c r="K840" s="9" t="n">
        <f aca="false">J840/I840</f>
        <v>0.150865272321903</v>
      </c>
      <c r="L840" s="10" t="n">
        <v>0.137</v>
      </c>
      <c r="M840" s="6" t="str">
        <f aca="false">IF(K840&gt;L840,"sim","não")</f>
        <v>sim</v>
      </c>
      <c r="N840" s="11" t="n">
        <v>-0.51</v>
      </c>
      <c r="O840" s="8" t="n">
        <v>9588</v>
      </c>
      <c r="P840" s="8" t="n">
        <v>4688</v>
      </c>
      <c r="Q840" s="9" t="n">
        <f aca="false">O840/(O840+P840)</f>
        <v>0.671616699355562</v>
      </c>
      <c r="R840" s="10" t="n">
        <v>0.705</v>
      </c>
      <c r="S840" s="12" t="n">
        <f aca="false">2*Q840-1</f>
        <v>0.343233398711124</v>
      </c>
      <c r="T840" s="10" t="n">
        <v>0.093</v>
      </c>
      <c r="U840" s="6" t="s">
        <v>52</v>
      </c>
      <c r="V840" s="6" t="s">
        <v>53</v>
      </c>
      <c r="W840" s="6" t="s">
        <v>54</v>
      </c>
      <c r="X840" s="6" t="s">
        <v>1896</v>
      </c>
      <c r="Y840" s="8" t="n">
        <v>24581</v>
      </c>
    </row>
    <row r="841" customFormat="false" ht="15" hidden="false" customHeight="false" outlineLevel="0" collapsed="false">
      <c r="A841" s="5" t="n">
        <f aca="false">RANK(G841,$G$2:$G$1311)</f>
        <v>840</v>
      </c>
      <c r="B841" s="6" t="str">
        <f aca="false">IF(G841&gt;=Parâmetros!$B$4,"A",IF(G841&gt;=Parâmetros!$B$5,"B","C"))</f>
        <v>C</v>
      </c>
      <c r="C841" s="6" t="s">
        <v>1897</v>
      </c>
      <c r="D841" s="6" t="s">
        <v>86</v>
      </c>
      <c r="E841" s="6" t="s">
        <v>50</v>
      </c>
      <c r="F841" s="6" t="s">
        <v>1443</v>
      </c>
      <c r="G841" s="7" t="n">
        <f aca="false">J841*S841</f>
        <v>975.246166878442</v>
      </c>
      <c r="H841" s="7" t="n">
        <f aca="false">I841*Parâmetros!$B$6/100*S841</f>
        <v>56.4336086404066</v>
      </c>
      <c r="I841" s="8" t="n">
        <v>15375</v>
      </c>
      <c r="J841" s="8" t="n">
        <v>2657</v>
      </c>
      <c r="K841" s="9" t="n">
        <f aca="false">J841/I841</f>
        <v>0.172813008130081</v>
      </c>
      <c r="L841" s="10" t="n">
        <v>0.216</v>
      </c>
      <c r="M841" s="6" t="str">
        <f aca="false">IF(K841&gt;L841,"sim","não")</f>
        <v>não</v>
      </c>
      <c r="N841" s="11" t="n">
        <v>0.65</v>
      </c>
      <c r="O841" s="8" t="n">
        <v>8069</v>
      </c>
      <c r="P841" s="8" t="n">
        <v>3736</v>
      </c>
      <c r="Q841" s="9" t="n">
        <f aca="false">O841/(O841+P841)</f>
        <v>0.683523930537908</v>
      </c>
      <c r="R841" s="10" t="n">
        <v>0.734</v>
      </c>
      <c r="S841" s="12" t="n">
        <f aca="false">2*Q841-1</f>
        <v>0.367047861075815</v>
      </c>
      <c r="T841" s="10" t="n">
        <v>0.086</v>
      </c>
      <c r="U841" s="6" t="s">
        <v>301</v>
      </c>
      <c r="V841" s="6" t="s">
        <v>53</v>
      </c>
      <c r="W841" s="6" t="s">
        <v>54</v>
      </c>
      <c r="X841" s="6" t="s">
        <v>1898</v>
      </c>
      <c r="Y841" s="8" t="n">
        <v>14304</v>
      </c>
    </row>
    <row r="842" customFormat="false" ht="15" hidden="false" customHeight="false" outlineLevel="0" collapsed="false">
      <c r="A842" s="5" t="n">
        <f aca="false">RANK(G842,$G$2:$G$1311)</f>
        <v>841</v>
      </c>
      <c r="B842" s="6" t="str">
        <f aca="false">IF(G842&gt;=Parâmetros!$B$4,"A",IF(G842&gt;=Parâmetros!$B$5,"B","C"))</f>
        <v>C</v>
      </c>
      <c r="C842" s="6" t="s">
        <v>1899</v>
      </c>
      <c r="D842" s="6" t="s">
        <v>75</v>
      </c>
      <c r="E842" s="6" t="s">
        <v>50</v>
      </c>
      <c r="F842" s="6" t="s">
        <v>283</v>
      </c>
      <c r="G842" s="7" t="n">
        <f aca="false">J842*S842</f>
        <v>974.696296296296</v>
      </c>
      <c r="H842" s="7" t="n">
        <f aca="false">I842*Parâmetros!$B$6/100*S842</f>
        <v>49.3376543209877</v>
      </c>
      <c r="I842" s="8" t="n">
        <v>7775</v>
      </c>
      <c r="J842" s="8" t="n">
        <v>1536</v>
      </c>
      <c r="K842" s="9" t="n">
        <f aca="false">J842/I842</f>
        <v>0.197556270096463</v>
      </c>
      <c r="L842" s="10" t="n">
        <v>0.179</v>
      </c>
      <c r="M842" s="6" t="str">
        <f aca="false">IF(K842&gt;L842,"sim","não")</f>
        <v>sim</v>
      </c>
      <c r="N842" s="11" t="n">
        <v>-0.48</v>
      </c>
      <c r="O842" s="8" t="n">
        <v>4634</v>
      </c>
      <c r="P842" s="8" t="n">
        <v>1036</v>
      </c>
      <c r="Q842" s="9" t="n">
        <f aca="false">O842/(O842+P842)</f>
        <v>0.817283950617284</v>
      </c>
      <c r="R842" s="10" t="n">
        <v>0.874</v>
      </c>
      <c r="S842" s="12" t="n">
        <f aca="false">2*Q842-1</f>
        <v>0.634567901234568</v>
      </c>
      <c r="T842" s="10" t="n">
        <v>0.099</v>
      </c>
      <c r="U842" s="6" t="s">
        <v>77</v>
      </c>
      <c r="V842" s="6" t="s">
        <v>59</v>
      </c>
      <c r="W842" s="6" t="s">
        <v>54</v>
      </c>
      <c r="X842" s="6" t="s">
        <v>1900</v>
      </c>
      <c r="Y842" s="8" t="n">
        <v>10038</v>
      </c>
    </row>
    <row r="843" customFormat="false" ht="15" hidden="false" customHeight="false" outlineLevel="0" collapsed="false">
      <c r="A843" s="5" t="n">
        <f aca="false">RANK(G843,$G$2:$G$1311)</f>
        <v>842</v>
      </c>
      <c r="B843" s="6" t="str">
        <f aca="false">IF(G843&gt;=Parâmetros!$B$4,"A",IF(G843&gt;=Parâmetros!$B$5,"B","C"))</f>
        <v>C</v>
      </c>
      <c r="C843" s="6" t="s">
        <v>1901</v>
      </c>
      <c r="D843" s="6" t="s">
        <v>123</v>
      </c>
      <c r="E843" s="6" t="s">
        <v>50</v>
      </c>
      <c r="F843" s="6" t="s">
        <v>813</v>
      </c>
      <c r="G843" s="7" t="n">
        <f aca="false">J843*S843</f>
        <v>974.370638938295</v>
      </c>
      <c r="H843" s="7" t="n">
        <f aca="false">I843*Parâmetros!$B$6/100*S843</f>
        <v>58.6760500752497</v>
      </c>
      <c r="I843" s="8" t="n">
        <v>9605</v>
      </c>
      <c r="J843" s="8" t="n">
        <v>1595</v>
      </c>
      <c r="K843" s="9" t="n">
        <f aca="false">J843/I843</f>
        <v>0.166059344091619</v>
      </c>
      <c r="L843" s="10" t="n">
        <v>0.167</v>
      </c>
      <c r="M843" s="6" t="str">
        <f aca="false">IF(K843&gt;L843,"sim","não")</f>
        <v>não</v>
      </c>
      <c r="N843" s="11" t="n">
        <v>-1.07</v>
      </c>
      <c r="O843" s="8" t="n">
        <v>5887</v>
      </c>
      <c r="P843" s="8" t="n">
        <v>1422</v>
      </c>
      <c r="Q843" s="9" t="n">
        <f aca="false">O843/(O843+P843)</f>
        <v>0.805445341359967</v>
      </c>
      <c r="R843" s="10" t="n">
        <v>0.834</v>
      </c>
      <c r="S843" s="12" t="n">
        <f aca="false">2*Q843-1</f>
        <v>0.610890682719934</v>
      </c>
      <c r="T843" s="10" t="n">
        <v>0.128</v>
      </c>
      <c r="U843" s="6" t="s">
        <v>58</v>
      </c>
      <c r="V843" s="6" t="s">
        <v>59</v>
      </c>
      <c r="W843" s="6" t="s">
        <v>54</v>
      </c>
      <c r="X843" s="6" t="s">
        <v>1902</v>
      </c>
      <c r="Y843" s="8" t="n">
        <v>10790</v>
      </c>
    </row>
    <row r="844" customFormat="false" ht="15" hidden="false" customHeight="false" outlineLevel="0" collapsed="false">
      <c r="A844" s="5" t="n">
        <f aca="false">RANK(G844,$G$2:$G$1311)</f>
        <v>843</v>
      </c>
      <c r="B844" s="6" t="str">
        <f aca="false">IF(G844&gt;=Parâmetros!$B$4,"A",IF(G844&gt;=Parâmetros!$B$5,"B","C"))</f>
        <v>C</v>
      </c>
      <c r="C844" s="6" t="s">
        <v>1358</v>
      </c>
      <c r="D844" s="6" t="s">
        <v>141</v>
      </c>
      <c r="E844" s="6" t="s">
        <v>142</v>
      </c>
      <c r="F844" s="6" t="s">
        <v>1358</v>
      </c>
      <c r="G844" s="7" t="n">
        <f aca="false">J844*S844</f>
        <v>974.062685493299</v>
      </c>
      <c r="H844" s="7" t="n">
        <f aca="false">I844*Parâmetros!$B$6/100*S844</f>
        <v>30.3908220163684</v>
      </c>
      <c r="I844" s="8" t="n">
        <v>18355</v>
      </c>
      <c r="J844" s="8" t="n">
        <v>5883</v>
      </c>
      <c r="K844" s="9" t="n">
        <f aca="false">J844/I844</f>
        <v>0.320512122037592</v>
      </c>
      <c r="L844" s="10" t="n">
        <v>0.338</v>
      </c>
      <c r="M844" s="6" t="str">
        <f aca="false">IF(K844&gt;L844,"sim","não")</f>
        <v>não</v>
      </c>
      <c r="N844" s="11" t="n">
        <v>-0.22</v>
      </c>
      <c r="O844" s="8" t="n">
        <v>6480</v>
      </c>
      <c r="P844" s="8" t="n">
        <v>4639</v>
      </c>
      <c r="Q844" s="9" t="n">
        <f aca="false">O844/(O844+P844)</f>
        <v>0.582786221782534</v>
      </c>
      <c r="R844" s="10" t="n">
        <v>0.598</v>
      </c>
      <c r="S844" s="12" t="n">
        <f aca="false">2*Q844-1</f>
        <v>0.165572443565069</v>
      </c>
      <c r="T844" s="10" t="n">
        <v>0.153</v>
      </c>
      <c r="U844" s="6" t="s">
        <v>68</v>
      </c>
      <c r="V844" s="6" t="s">
        <v>53</v>
      </c>
      <c r="W844" s="6" t="s">
        <v>54</v>
      </c>
      <c r="X844" s="6" t="s">
        <v>1903</v>
      </c>
      <c r="Y844" s="8" t="n">
        <v>24410</v>
      </c>
    </row>
    <row r="845" customFormat="false" ht="15" hidden="false" customHeight="false" outlineLevel="0" collapsed="false">
      <c r="A845" s="5" t="n">
        <f aca="false">RANK(G845,$G$2:$G$1311)</f>
        <v>844</v>
      </c>
      <c r="B845" s="6" t="str">
        <f aca="false">IF(G845&gt;=Parâmetros!$B$4,"A",IF(G845&gt;=Parâmetros!$B$5,"B","C"))</f>
        <v>C</v>
      </c>
      <c r="C845" s="6" t="s">
        <v>1904</v>
      </c>
      <c r="D845" s="6" t="s">
        <v>445</v>
      </c>
      <c r="E845" s="6" t="s">
        <v>50</v>
      </c>
      <c r="F845" s="6" t="s">
        <v>1255</v>
      </c>
      <c r="G845" s="7" t="n">
        <f aca="false">J845*S845</f>
        <v>973.733059548254</v>
      </c>
      <c r="H845" s="7" t="n">
        <f aca="false">I845*Parâmetros!$B$6/100*S845</f>
        <v>57.1165329331859</v>
      </c>
      <c r="I845" s="8" t="n">
        <v>17081</v>
      </c>
      <c r="J845" s="8" t="n">
        <v>2912</v>
      </c>
      <c r="K845" s="9" t="n">
        <f aca="false">J845/I845</f>
        <v>0.170481821907382</v>
      </c>
      <c r="L845" s="10" t="n">
        <v>0.159</v>
      </c>
      <c r="M845" s="6" t="str">
        <f aca="false">IF(K845&gt;L845,"sim","não")</f>
        <v>sim</v>
      </c>
      <c r="N845" s="11" t="n">
        <v>-0.33</v>
      </c>
      <c r="O845" s="8" t="n">
        <v>8448</v>
      </c>
      <c r="P845" s="8" t="n">
        <v>4214</v>
      </c>
      <c r="Q845" s="9" t="n">
        <f aca="false">O845/(O845+P845)</f>
        <v>0.667193176433423</v>
      </c>
      <c r="R845" s="10" t="n">
        <v>0.682</v>
      </c>
      <c r="S845" s="12" t="n">
        <f aca="false">2*Q845-1</f>
        <v>0.334386352866846</v>
      </c>
      <c r="T845" s="10" t="n">
        <v>0.063</v>
      </c>
      <c r="U845" s="6" t="s">
        <v>83</v>
      </c>
      <c r="V845" s="6" t="s">
        <v>53</v>
      </c>
      <c r="W845" s="6" t="s">
        <v>54</v>
      </c>
      <c r="X845" s="6" t="s">
        <v>1905</v>
      </c>
      <c r="Y845" s="8" t="n">
        <v>21193</v>
      </c>
    </row>
    <row r="846" customFormat="false" ht="15" hidden="false" customHeight="false" outlineLevel="0" collapsed="false">
      <c r="A846" s="5" t="n">
        <f aca="false">RANK(G846,$G$2:$G$1311)</f>
        <v>845</v>
      </c>
      <c r="B846" s="6" t="str">
        <f aca="false">IF(G846&gt;=Parâmetros!$B$4,"A",IF(G846&gt;=Parâmetros!$B$5,"B","C"))</f>
        <v>C</v>
      </c>
      <c r="C846" s="6" t="s">
        <v>1906</v>
      </c>
      <c r="D846" s="6" t="s">
        <v>49</v>
      </c>
      <c r="E846" s="6" t="s">
        <v>50</v>
      </c>
      <c r="F846" s="6" t="s">
        <v>255</v>
      </c>
      <c r="G846" s="7" t="n">
        <f aca="false">J846*S846</f>
        <v>972.7403521252</v>
      </c>
      <c r="H846" s="7" t="n">
        <f aca="false">I846*Parâmetros!$B$6/100*S846</f>
        <v>54.1224684332207</v>
      </c>
      <c r="I846" s="8" t="n">
        <v>22328</v>
      </c>
      <c r="J846" s="8" t="n">
        <v>4013</v>
      </c>
      <c r="K846" s="9" t="n">
        <f aca="false">J846/I846</f>
        <v>0.179729487638839</v>
      </c>
      <c r="L846" s="10" t="n">
        <v>0.244</v>
      </c>
      <c r="M846" s="6" t="str">
        <f aca="false">IF(K846&gt;L846,"sim","não")</f>
        <v>não</v>
      </c>
      <c r="N846" s="11" t="n">
        <v>-0.56</v>
      </c>
      <c r="O846" s="8" t="n">
        <v>10479</v>
      </c>
      <c r="P846" s="8" t="n">
        <v>6390</v>
      </c>
      <c r="Q846" s="9" t="n">
        <f aca="false">O846/(O846+P846)</f>
        <v>0.621198648408323</v>
      </c>
      <c r="R846" s="10" t="n">
        <v>0.676</v>
      </c>
      <c r="S846" s="12" t="n">
        <f aca="false">2*Q846-1</f>
        <v>0.242397296816646</v>
      </c>
      <c r="T846" s="10" t="n">
        <v>0.087</v>
      </c>
      <c r="U846" s="6" t="s">
        <v>77</v>
      </c>
      <c r="V846" s="6" t="s">
        <v>59</v>
      </c>
      <c r="W846" s="6" t="s">
        <v>54</v>
      </c>
      <c r="X846" s="6" t="s">
        <v>1907</v>
      </c>
      <c r="Y846" s="8" t="n">
        <v>28869</v>
      </c>
    </row>
    <row r="847" customFormat="false" ht="15" hidden="false" customHeight="false" outlineLevel="0" collapsed="false">
      <c r="A847" s="5" t="n">
        <f aca="false">RANK(G847,$G$2:$G$1311)</f>
        <v>846</v>
      </c>
      <c r="B847" s="6" t="str">
        <f aca="false">IF(G847&gt;=Parâmetros!$B$4,"A",IF(G847&gt;=Parâmetros!$B$5,"B","C"))</f>
        <v>C</v>
      </c>
      <c r="C847" s="6" t="s">
        <v>1908</v>
      </c>
      <c r="D847" s="6" t="s">
        <v>1909</v>
      </c>
      <c r="E847" s="6" t="s">
        <v>209</v>
      </c>
      <c r="F847" s="6" t="s">
        <v>1910</v>
      </c>
      <c r="G847" s="7" t="n">
        <f aca="false">J847*S847</f>
        <v>971.639286962601</v>
      </c>
      <c r="H847" s="7" t="n">
        <f aca="false">I847*Parâmetros!$B$6/100*S847</f>
        <v>38.9427577770011</v>
      </c>
      <c r="I847" s="8" t="n">
        <v>8577</v>
      </c>
      <c r="J847" s="8" t="n">
        <v>2140</v>
      </c>
      <c r="K847" s="9" t="n">
        <f aca="false">J847/I847</f>
        <v>0.24950448874898</v>
      </c>
      <c r="L847" s="10" t="n">
        <v>0.243</v>
      </c>
      <c r="M847" s="6" t="str">
        <f aca="false">IF(K847&gt;L847,"sim","não")</f>
        <v>sim</v>
      </c>
      <c r="N847" s="11" t="n">
        <v>2.77</v>
      </c>
      <c r="O847" s="8" t="n">
        <v>4160</v>
      </c>
      <c r="P847" s="8" t="n">
        <v>1562</v>
      </c>
      <c r="Q847" s="9" t="n">
        <f aca="false">O847/(O847+P847)</f>
        <v>0.727018524991262</v>
      </c>
      <c r="R847" s="10" t="n">
        <v>0.797</v>
      </c>
      <c r="S847" s="12" t="n">
        <f aca="false">2*Q847-1</f>
        <v>0.454037049982524</v>
      </c>
      <c r="T847" s="10" t="n">
        <v>0.119</v>
      </c>
      <c r="U847" s="6" t="s">
        <v>68</v>
      </c>
      <c r="V847" s="6" t="s">
        <v>53</v>
      </c>
      <c r="W847" s="6" t="s">
        <v>211</v>
      </c>
      <c r="X847" s="6" t="s">
        <v>1911</v>
      </c>
      <c r="Y847" s="8" t="n">
        <v>10542</v>
      </c>
    </row>
    <row r="848" customFormat="false" ht="15" hidden="false" customHeight="false" outlineLevel="0" collapsed="false">
      <c r="A848" s="5" t="n">
        <f aca="false">RANK(G848,$G$2:$G$1311)</f>
        <v>847</v>
      </c>
      <c r="B848" s="6" t="str">
        <f aca="false">IF(G848&gt;=Parâmetros!$B$4,"A",IF(G848&gt;=Parâmetros!$B$5,"B","C"))</f>
        <v>C</v>
      </c>
      <c r="C848" s="6" t="s">
        <v>1912</v>
      </c>
      <c r="D848" s="6" t="s">
        <v>208</v>
      </c>
      <c r="E848" s="6" t="s">
        <v>209</v>
      </c>
      <c r="F848" s="6" t="s">
        <v>421</v>
      </c>
      <c r="G848" s="7" t="n">
        <f aca="false">J848*S848</f>
        <v>969.743766253633</v>
      </c>
      <c r="H848" s="7" t="n">
        <f aca="false">I848*Parâmetros!$B$6/100*S848</f>
        <v>40.7526694202234</v>
      </c>
      <c r="I848" s="8" t="n">
        <v>18436</v>
      </c>
      <c r="J848" s="8" t="n">
        <v>4387</v>
      </c>
      <c r="K848" s="9" t="n">
        <f aca="false">J848/I848</f>
        <v>0.237958342373617</v>
      </c>
      <c r="L848" s="10" t="n">
        <v>0.222</v>
      </c>
      <c r="M848" s="6" t="str">
        <f aca="false">IF(K848&gt;L848,"sim","não")</f>
        <v>sim</v>
      </c>
      <c r="N848" s="11" t="n">
        <v>7.64</v>
      </c>
      <c r="O848" s="8" t="n">
        <v>7982</v>
      </c>
      <c r="P848" s="8" t="n">
        <v>5092</v>
      </c>
      <c r="Q848" s="9" t="n">
        <f aca="false">O848/(O848+P848)</f>
        <v>0.610524705522411</v>
      </c>
      <c r="R848" s="10" t="n">
        <v>0.625</v>
      </c>
      <c r="S848" s="12" t="n">
        <f aca="false">2*Q848-1</f>
        <v>0.221049411044822</v>
      </c>
      <c r="T848" s="10" t="n">
        <v>0.077</v>
      </c>
      <c r="U848" s="6" t="s">
        <v>71</v>
      </c>
      <c r="V848" s="6" t="s">
        <v>72</v>
      </c>
      <c r="W848" s="6" t="s">
        <v>211</v>
      </c>
      <c r="X848" s="6" t="s">
        <v>1913</v>
      </c>
      <c r="Y848" s="8" t="n">
        <v>19637</v>
      </c>
    </row>
    <row r="849" customFormat="false" ht="15" hidden="false" customHeight="false" outlineLevel="0" collapsed="false">
      <c r="A849" s="5" t="n">
        <f aca="false">RANK(G849,$G$2:$G$1311)</f>
        <v>848</v>
      </c>
      <c r="B849" s="6" t="str">
        <f aca="false">IF(G849&gt;=Parâmetros!$B$4,"A",IF(G849&gt;=Parâmetros!$B$5,"B","C"))</f>
        <v>C</v>
      </c>
      <c r="C849" s="6" t="s">
        <v>1821</v>
      </c>
      <c r="D849" s="6" t="s">
        <v>49</v>
      </c>
      <c r="E849" s="6" t="s">
        <v>50</v>
      </c>
      <c r="F849" s="6" t="s">
        <v>218</v>
      </c>
      <c r="G849" s="7" t="n">
        <f aca="false">J849*S849</f>
        <v>965.24071702945</v>
      </c>
      <c r="H849" s="7" t="n">
        <f aca="false">I849*Parâmetros!$B$6/100*S849</f>
        <v>52.3425480153649</v>
      </c>
      <c r="I849" s="8" t="n">
        <v>9441</v>
      </c>
      <c r="J849" s="8" t="n">
        <v>1741</v>
      </c>
      <c r="K849" s="9" t="n">
        <f aca="false">J849/I849</f>
        <v>0.184408431310243</v>
      </c>
      <c r="L849" s="10" t="n">
        <v>0.248</v>
      </c>
      <c r="M849" s="6" t="str">
        <f aca="false">IF(K849&gt;L849,"sim","não")</f>
        <v>não</v>
      </c>
      <c r="N849" s="11" t="n">
        <v>0.82</v>
      </c>
      <c r="O849" s="8" t="n">
        <v>5463</v>
      </c>
      <c r="P849" s="8" t="n">
        <v>1566</v>
      </c>
      <c r="Q849" s="9" t="n">
        <f aca="false">O849/(O849+P849)</f>
        <v>0.777208706786172</v>
      </c>
      <c r="R849" s="10" t="n">
        <v>0.813</v>
      </c>
      <c r="S849" s="12" t="n">
        <f aca="false">2*Q849-1</f>
        <v>0.554417413572343</v>
      </c>
      <c r="T849" s="10" t="n">
        <v>0.096</v>
      </c>
      <c r="U849" s="6" t="s">
        <v>71</v>
      </c>
      <c r="V849" s="6" t="s">
        <v>72</v>
      </c>
      <c r="W849" s="6" t="s">
        <v>54</v>
      </c>
      <c r="X849" s="6" t="s">
        <v>1914</v>
      </c>
      <c r="Y849" s="8" t="n">
        <v>10441</v>
      </c>
    </row>
    <row r="850" customFormat="false" ht="15" hidden="false" customHeight="false" outlineLevel="0" collapsed="false">
      <c r="A850" s="5" t="n">
        <f aca="false">RANK(G850,$G$2:$G$1311)</f>
        <v>849</v>
      </c>
      <c r="B850" s="6" t="str">
        <f aca="false">IF(G850&gt;=Parâmetros!$B$4,"A",IF(G850&gt;=Parâmetros!$B$5,"B","C"))</f>
        <v>C</v>
      </c>
      <c r="C850" s="6" t="s">
        <v>1248</v>
      </c>
      <c r="D850" s="6" t="s">
        <v>351</v>
      </c>
      <c r="E850" s="6" t="s">
        <v>50</v>
      </c>
      <c r="F850" s="6" t="s">
        <v>1348</v>
      </c>
      <c r="G850" s="7" t="n">
        <f aca="false">J850*S850</f>
        <v>965.157549234135</v>
      </c>
      <c r="H850" s="7" t="n">
        <f aca="false">I850*Parâmetros!$B$6/100*S850</f>
        <v>64.8501024070022</v>
      </c>
      <c r="I850" s="8" t="n">
        <v>15286</v>
      </c>
      <c r="J850" s="8" t="n">
        <v>2275</v>
      </c>
      <c r="K850" s="9" t="n">
        <f aca="false">J850/I850</f>
        <v>0.148828993850582</v>
      </c>
      <c r="L850" s="10" t="n">
        <v>0.158</v>
      </c>
      <c r="M850" s="6" t="str">
        <f aca="false">IF(K850&gt;L850,"sim","não")</f>
        <v>não</v>
      </c>
      <c r="N850" s="11" t="n">
        <v>1.31</v>
      </c>
      <c r="O850" s="8" t="n">
        <v>8136</v>
      </c>
      <c r="P850" s="8" t="n">
        <v>3289</v>
      </c>
      <c r="Q850" s="9" t="n">
        <f aca="false">O850/(O850+P850)</f>
        <v>0.712122538293217</v>
      </c>
      <c r="R850" s="10" t="n">
        <v>0.717</v>
      </c>
      <c r="S850" s="12" t="n">
        <f aca="false">2*Q850-1</f>
        <v>0.424245076586433</v>
      </c>
      <c r="T850" s="10" t="n">
        <v>0.074</v>
      </c>
      <c r="U850" s="6" t="s">
        <v>301</v>
      </c>
      <c r="V850" s="6" t="s">
        <v>53</v>
      </c>
      <c r="W850" s="6" t="s">
        <v>54</v>
      </c>
      <c r="X850" s="6" t="s">
        <v>1915</v>
      </c>
      <c r="Y850" s="8" t="n">
        <v>18081</v>
      </c>
    </row>
    <row r="851" customFormat="false" ht="15" hidden="false" customHeight="false" outlineLevel="0" collapsed="false">
      <c r="A851" s="5" t="n">
        <f aca="false">RANK(G851,$G$2:$G$1311)</f>
        <v>850</v>
      </c>
      <c r="B851" s="6" t="str">
        <f aca="false">IF(G851&gt;=Parâmetros!$B$4,"A",IF(G851&gt;=Parâmetros!$B$5,"B","C"))</f>
        <v>C</v>
      </c>
      <c r="C851" s="6" t="s">
        <v>1916</v>
      </c>
      <c r="D851" s="6" t="s">
        <v>445</v>
      </c>
      <c r="E851" s="6" t="s">
        <v>50</v>
      </c>
      <c r="F851" s="6" t="s">
        <v>1255</v>
      </c>
      <c r="G851" s="7" t="n">
        <f aca="false">J851*S851</f>
        <v>964.989017293664</v>
      </c>
      <c r="H851" s="7" t="n">
        <f aca="false">I851*Parâmetros!$B$6/100*S851</f>
        <v>62.2037447750184</v>
      </c>
      <c r="I851" s="8" t="n">
        <v>16431</v>
      </c>
      <c r="J851" s="8" t="n">
        <v>2549</v>
      </c>
      <c r="K851" s="9" t="n">
        <f aca="false">J851/I851</f>
        <v>0.155133588947721</v>
      </c>
      <c r="L851" s="10" t="n">
        <v>0.151</v>
      </c>
      <c r="M851" s="6" t="str">
        <f aca="false">IF(K851&gt;L851,"sim","não")</f>
        <v>sim</v>
      </c>
      <c r="N851" s="11" t="n">
        <v>-0.74</v>
      </c>
      <c r="O851" s="8" t="n">
        <v>8410</v>
      </c>
      <c r="P851" s="8" t="n">
        <v>3791</v>
      </c>
      <c r="Q851" s="9" t="n">
        <f aca="false">O851/(O851+P851)</f>
        <v>0.68928776329809</v>
      </c>
      <c r="R851" s="10" t="n">
        <v>0.727</v>
      </c>
      <c r="S851" s="12" t="n">
        <f aca="false">2*Q851-1</f>
        <v>0.378575526596181</v>
      </c>
      <c r="T851" s="10" t="n">
        <v>0.069</v>
      </c>
      <c r="U851" s="6" t="s">
        <v>83</v>
      </c>
      <c r="V851" s="6" t="s">
        <v>53</v>
      </c>
      <c r="W851" s="6" t="s">
        <v>54</v>
      </c>
      <c r="X851" s="6" t="s">
        <v>1917</v>
      </c>
      <c r="Y851" s="8" t="n">
        <v>17095</v>
      </c>
    </row>
    <row r="852" customFormat="false" ht="15" hidden="false" customHeight="false" outlineLevel="0" collapsed="false">
      <c r="A852" s="5" t="n">
        <f aca="false">RANK(G852,$G$2:$G$1311)</f>
        <v>851</v>
      </c>
      <c r="B852" s="6" t="str">
        <f aca="false">IF(G852&gt;=Parâmetros!$B$4,"A",IF(G852&gt;=Parâmetros!$B$5,"B","C"))</f>
        <v>C</v>
      </c>
      <c r="C852" s="6" t="s">
        <v>1918</v>
      </c>
      <c r="D852" s="6" t="s">
        <v>141</v>
      </c>
      <c r="E852" s="6" t="s">
        <v>142</v>
      </c>
      <c r="F852" s="6" t="s">
        <v>1290</v>
      </c>
      <c r="G852" s="7" t="n">
        <f aca="false">J852*S852</f>
        <v>964.460472379465</v>
      </c>
      <c r="H852" s="7" t="n">
        <f aca="false">I852*Parâmetros!$B$6/100*S852</f>
        <v>42.1438395471403</v>
      </c>
      <c r="I852" s="8" t="n">
        <v>22281</v>
      </c>
      <c r="J852" s="8" t="n">
        <v>5099</v>
      </c>
      <c r="K852" s="9" t="n">
        <f aca="false">J852/I852</f>
        <v>0.22884969256317</v>
      </c>
      <c r="L852" s="10" t="n">
        <v>0.269</v>
      </c>
      <c r="M852" s="6" t="str">
        <f aca="false">IF(K852&gt;L852,"sim","não")</f>
        <v>não</v>
      </c>
      <c r="N852" s="11" t="n">
        <v>-0.77</v>
      </c>
      <c r="O852" s="8" t="n">
        <v>9138</v>
      </c>
      <c r="P852" s="8" t="n">
        <v>6231</v>
      </c>
      <c r="Q852" s="9" t="n">
        <f aca="false">O852/(O852+P852)</f>
        <v>0.594573492094476</v>
      </c>
      <c r="R852" s="10" t="n">
        <v>0.608</v>
      </c>
      <c r="S852" s="12" t="n">
        <f aca="false">2*Q852-1</f>
        <v>0.189146984188952</v>
      </c>
      <c r="T852" s="10" t="n">
        <v>0.119</v>
      </c>
      <c r="U852" s="6" t="s">
        <v>83</v>
      </c>
      <c r="V852" s="6" t="s">
        <v>53</v>
      </c>
      <c r="W852" s="6" t="s">
        <v>54</v>
      </c>
      <c r="X852" s="6" t="s">
        <v>1919</v>
      </c>
      <c r="Y852" s="8" t="n">
        <v>28271</v>
      </c>
    </row>
    <row r="853" customFormat="false" ht="15" hidden="false" customHeight="false" outlineLevel="0" collapsed="false">
      <c r="A853" s="5" t="n">
        <f aca="false">RANK(G853,$G$2:$G$1311)</f>
        <v>852</v>
      </c>
      <c r="B853" s="6" t="str">
        <f aca="false">IF(G853&gt;=Parâmetros!$B$4,"A",IF(G853&gt;=Parâmetros!$B$5,"B","C"))</f>
        <v>C</v>
      </c>
      <c r="C853" s="6" t="s">
        <v>1920</v>
      </c>
      <c r="D853" s="6" t="s">
        <v>123</v>
      </c>
      <c r="E853" s="6" t="s">
        <v>50</v>
      </c>
      <c r="F853" s="6" t="s">
        <v>942</v>
      </c>
      <c r="G853" s="7" t="n">
        <f aca="false">J853*S853</f>
        <v>963.352517985611</v>
      </c>
      <c r="H853" s="7" t="n">
        <f aca="false">I853*Parâmetros!$B$6/100*S853</f>
        <v>44.7841438848921</v>
      </c>
      <c r="I853" s="8" t="n">
        <v>7624</v>
      </c>
      <c r="J853" s="8" t="n">
        <v>1640</v>
      </c>
      <c r="K853" s="9" t="n">
        <f aca="false">J853/I853</f>
        <v>0.21511017838405</v>
      </c>
      <c r="L853" s="10" t="n">
        <v>0.214</v>
      </c>
      <c r="M853" s="6" t="str">
        <f aca="false">IF(K853&gt;L853,"sim","não")</f>
        <v>sim</v>
      </c>
      <c r="N853" s="11" t="n">
        <v>1.59</v>
      </c>
      <c r="O853" s="8" t="n">
        <v>4413</v>
      </c>
      <c r="P853" s="8" t="n">
        <v>1147</v>
      </c>
      <c r="Q853" s="9" t="n">
        <f aca="false">O853/(O853+P853)</f>
        <v>0.793705035971223</v>
      </c>
      <c r="R853" s="10" t="n">
        <v>0.848</v>
      </c>
      <c r="S853" s="12" t="n">
        <f aca="false">2*Q853-1</f>
        <v>0.587410071942446</v>
      </c>
      <c r="T853" s="10" t="n">
        <v>0.1</v>
      </c>
      <c r="U853" s="6" t="s">
        <v>52</v>
      </c>
      <c r="V853" s="6" t="s">
        <v>53</v>
      </c>
      <c r="W853" s="6" t="s">
        <v>54</v>
      </c>
      <c r="X853" s="6" t="s">
        <v>1921</v>
      </c>
      <c r="Y853" s="8" t="n">
        <v>10103</v>
      </c>
    </row>
    <row r="854" customFormat="false" ht="15" hidden="false" customHeight="false" outlineLevel="0" collapsed="false">
      <c r="A854" s="5" t="n">
        <f aca="false">RANK(G854,$G$2:$G$1311)</f>
        <v>853</v>
      </c>
      <c r="B854" s="6" t="str">
        <f aca="false">IF(G854&gt;=Parâmetros!$B$4,"A",IF(G854&gt;=Parâmetros!$B$5,"B","C"))</f>
        <v>C</v>
      </c>
      <c r="C854" s="6" t="s">
        <v>1922</v>
      </c>
      <c r="D854" s="6" t="s">
        <v>75</v>
      </c>
      <c r="E854" s="6" t="s">
        <v>50</v>
      </c>
      <c r="F854" s="6" t="s">
        <v>822</v>
      </c>
      <c r="G854" s="7" t="n">
        <f aca="false">J854*S854</f>
        <v>962.767820212326</v>
      </c>
      <c r="H854" s="7" t="n">
        <f aca="false">I854*Parâmetros!$B$6/100*S854</f>
        <v>59.7952778160761</v>
      </c>
      <c r="I854" s="8" t="n">
        <v>9459</v>
      </c>
      <c r="J854" s="8" t="n">
        <v>1523</v>
      </c>
      <c r="K854" s="9" t="n">
        <f aca="false">J854/I854</f>
        <v>0.161010677661486</v>
      </c>
      <c r="L854" s="10" t="n">
        <v>0.22</v>
      </c>
      <c r="M854" s="6" t="str">
        <f aca="false">IF(K854&gt;L854,"sim","não")</f>
        <v>não</v>
      </c>
      <c r="N854" s="11" t="n">
        <v>-0.38</v>
      </c>
      <c r="O854" s="8" t="n">
        <v>5919</v>
      </c>
      <c r="P854" s="8" t="n">
        <v>1334</v>
      </c>
      <c r="Q854" s="9" t="n">
        <f aca="false">O854/(O854+P854)</f>
        <v>0.816076106438715</v>
      </c>
      <c r="R854" s="10" t="n">
        <v>0.842</v>
      </c>
      <c r="S854" s="12" t="n">
        <f aca="false">2*Q854-1</f>
        <v>0.63215221287743</v>
      </c>
      <c r="T854" s="10" t="n">
        <v>0.121</v>
      </c>
      <c r="U854" s="6" t="s">
        <v>71</v>
      </c>
      <c r="V854" s="6" t="s">
        <v>72</v>
      </c>
      <c r="W854" s="6" t="s">
        <v>54</v>
      </c>
      <c r="X854" s="6" t="s">
        <v>1923</v>
      </c>
      <c r="Y854" s="8" t="n">
        <v>12083</v>
      </c>
    </row>
    <row r="855" customFormat="false" ht="15" hidden="false" customHeight="false" outlineLevel="0" collapsed="false">
      <c r="A855" s="5" t="n">
        <f aca="false">RANK(G855,$G$2:$G$1311)</f>
        <v>854</v>
      </c>
      <c r="B855" s="6" t="str">
        <f aca="false">IF(G855&gt;=Parâmetros!$B$4,"A",IF(G855&gt;=Parâmetros!$B$5,"B","C"))</f>
        <v>C</v>
      </c>
      <c r="C855" s="6" t="s">
        <v>1924</v>
      </c>
      <c r="D855" s="6" t="s">
        <v>49</v>
      </c>
      <c r="E855" s="6" t="s">
        <v>50</v>
      </c>
      <c r="F855" s="6" t="s">
        <v>1082</v>
      </c>
      <c r="G855" s="7" t="n">
        <f aca="false">J855*S855</f>
        <v>962.604773799612</v>
      </c>
      <c r="H855" s="7" t="n">
        <f aca="false">I855*Parâmetros!$B$6/100*S855</f>
        <v>48.2072855953372</v>
      </c>
      <c r="I855" s="8" t="n">
        <v>10011</v>
      </c>
      <c r="J855" s="8" t="n">
        <v>1999</v>
      </c>
      <c r="K855" s="9" t="n">
        <f aca="false">J855/I855</f>
        <v>0.199680351613225</v>
      </c>
      <c r="L855" s="10" t="n">
        <v>0.223</v>
      </c>
      <c r="M855" s="6" t="str">
        <f aca="false">IF(K855&gt;L855,"sim","não")</f>
        <v>não</v>
      </c>
      <c r="N855" s="11" t="n">
        <v>0.44</v>
      </c>
      <c r="O855" s="8" t="n">
        <v>5338</v>
      </c>
      <c r="P855" s="8" t="n">
        <v>1868</v>
      </c>
      <c r="Q855" s="9" t="n">
        <f aca="false">O855/(O855+P855)</f>
        <v>0.740771579239523</v>
      </c>
      <c r="R855" s="10" t="n">
        <v>0.755</v>
      </c>
      <c r="S855" s="12" t="n">
        <f aca="false">2*Q855-1</f>
        <v>0.481543158479045</v>
      </c>
      <c r="T855" s="10" t="n">
        <v>0.081</v>
      </c>
      <c r="U855" s="6" t="s">
        <v>715</v>
      </c>
      <c r="V855" s="6" t="s">
        <v>72</v>
      </c>
      <c r="W855" s="6" t="s">
        <v>54</v>
      </c>
      <c r="X855" s="6" t="s">
        <v>1925</v>
      </c>
      <c r="Y855" s="8" t="n">
        <v>12063</v>
      </c>
    </row>
    <row r="856" customFormat="false" ht="15" hidden="false" customHeight="false" outlineLevel="0" collapsed="false">
      <c r="A856" s="5" t="n">
        <f aca="false">RANK(G856,$G$2:$G$1311)</f>
        <v>855</v>
      </c>
      <c r="B856" s="6" t="str">
        <f aca="false">IF(G856&gt;=Parâmetros!$B$4,"A",IF(G856&gt;=Parâmetros!$B$5,"B","C"))</f>
        <v>C</v>
      </c>
      <c r="C856" s="6" t="s">
        <v>1926</v>
      </c>
      <c r="D856" s="6" t="s">
        <v>86</v>
      </c>
      <c r="E856" s="6" t="s">
        <v>50</v>
      </c>
      <c r="F856" s="6" t="s">
        <v>1025</v>
      </c>
      <c r="G856" s="7" t="n">
        <f aca="false">J856*S856</f>
        <v>962.206861191386</v>
      </c>
      <c r="H856" s="7" t="n">
        <f aca="false">I856*Parâmetros!$B$6/100*S856</f>
        <v>36.9218364873683</v>
      </c>
      <c r="I856" s="8" t="n">
        <v>15698</v>
      </c>
      <c r="J856" s="8" t="n">
        <v>4091</v>
      </c>
      <c r="K856" s="9" t="n">
        <f aca="false">J856/I856</f>
        <v>0.260606446681106</v>
      </c>
      <c r="L856" s="10" t="n">
        <v>0.258</v>
      </c>
      <c r="M856" s="6" t="str">
        <f aca="false">IF(K856&gt;L856,"sim","não")</f>
        <v>sim</v>
      </c>
      <c r="N856" s="11" t="n">
        <v>1.72</v>
      </c>
      <c r="O856" s="8" t="n">
        <v>6625</v>
      </c>
      <c r="P856" s="8" t="n">
        <v>4102</v>
      </c>
      <c r="Q856" s="9" t="n">
        <f aca="false">O856/(O856+P856)</f>
        <v>0.617600447469003</v>
      </c>
      <c r="R856" s="10" t="n">
        <v>0.694</v>
      </c>
      <c r="S856" s="12" t="n">
        <f aca="false">2*Q856-1</f>
        <v>0.235200894938007</v>
      </c>
      <c r="T856" s="10" t="n">
        <v>0.076</v>
      </c>
      <c r="U856" s="6" t="s">
        <v>301</v>
      </c>
      <c r="V856" s="6" t="s">
        <v>53</v>
      </c>
      <c r="W856" s="6" t="s">
        <v>54</v>
      </c>
      <c r="X856" s="6" t="s">
        <v>1927</v>
      </c>
      <c r="Y856" s="8" t="n">
        <v>21149</v>
      </c>
    </row>
    <row r="857" customFormat="false" ht="15" hidden="false" customHeight="false" outlineLevel="0" collapsed="false">
      <c r="A857" s="5" t="n">
        <f aca="false">RANK(G857,$G$2:$G$1311)</f>
        <v>856</v>
      </c>
      <c r="B857" s="6" t="str">
        <f aca="false">IF(G857&gt;=Parâmetros!$B$4,"A",IF(G857&gt;=Parâmetros!$B$5,"B","C"))</f>
        <v>C</v>
      </c>
      <c r="C857" s="6" t="s">
        <v>1928</v>
      </c>
      <c r="D857" s="6" t="s">
        <v>49</v>
      </c>
      <c r="E857" s="6" t="s">
        <v>50</v>
      </c>
      <c r="F857" s="6" t="s">
        <v>199</v>
      </c>
      <c r="G857" s="7" t="n">
        <f aca="false">J857*S857</f>
        <v>961.925373134328</v>
      </c>
      <c r="H857" s="7" t="n">
        <f aca="false">I857*Parâmetros!$B$6/100*S857</f>
        <v>46.8325074626866</v>
      </c>
      <c r="I857" s="8" t="n">
        <v>8301</v>
      </c>
      <c r="J857" s="8" t="n">
        <v>1705</v>
      </c>
      <c r="K857" s="9" t="n">
        <f aca="false">J857/I857</f>
        <v>0.205396940127695</v>
      </c>
      <c r="L857" s="10" t="n">
        <v>0.26</v>
      </c>
      <c r="M857" s="6" t="str">
        <f aca="false">IF(K857&gt;L857,"sim","não")</f>
        <v>não</v>
      </c>
      <c r="N857" s="11" t="n">
        <v>-0.27</v>
      </c>
      <c r="O857" s="8" t="n">
        <v>4716</v>
      </c>
      <c r="P857" s="8" t="n">
        <v>1314</v>
      </c>
      <c r="Q857" s="9" t="n">
        <f aca="false">O857/(O857+P857)</f>
        <v>0.782089552238806</v>
      </c>
      <c r="R857" s="10" t="n">
        <v>0.82</v>
      </c>
      <c r="S857" s="12" t="n">
        <f aca="false">2*Q857-1</f>
        <v>0.564179104477612</v>
      </c>
      <c r="T857" s="10" t="n">
        <v>0.129</v>
      </c>
      <c r="U857" s="6" t="s">
        <v>77</v>
      </c>
      <c r="V857" s="6" t="s">
        <v>59</v>
      </c>
      <c r="W857" s="6" t="s">
        <v>54</v>
      </c>
      <c r="X857" s="6" t="s">
        <v>1929</v>
      </c>
      <c r="Y857" s="8" t="n">
        <v>10187</v>
      </c>
    </row>
    <row r="858" customFormat="false" ht="15" hidden="false" customHeight="false" outlineLevel="0" collapsed="false">
      <c r="A858" s="5" t="n">
        <f aca="false">RANK(G858,$G$2:$G$1311)</f>
        <v>857</v>
      </c>
      <c r="B858" s="6" t="str">
        <f aca="false">IF(G858&gt;=Parâmetros!$B$4,"A",IF(G858&gt;=Parâmetros!$B$5,"B","C"))</f>
        <v>C</v>
      </c>
      <c r="C858" s="6" t="s">
        <v>1930</v>
      </c>
      <c r="D858" s="6" t="s">
        <v>86</v>
      </c>
      <c r="E858" s="6" t="s">
        <v>50</v>
      </c>
      <c r="F858" s="6" t="s">
        <v>830</v>
      </c>
      <c r="G858" s="7" t="n">
        <f aca="false">J858*S858</f>
        <v>960.108403779214</v>
      </c>
      <c r="H858" s="7" t="n">
        <f aca="false">I858*Parâmetros!$B$6/100*S858</f>
        <v>40.0440079562407</v>
      </c>
      <c r="I858" s="8" t="n">
        <v>8450</v>
      </c>
      <c r="J858" s="8" t="n">
        <v>2026</v>
      </c>
      <c r="K858" s="9" t="n">
        <f aca="false">J858/I858</f>
        <v>0.239763313609467</v>
      </c>
      <c r="L858" s="10" t="n">
        <v>0.295</v>
      </c>
      <c r="M858" s="6" t="str">
        <f aca="false">IF(K858&gt;L858,"sim","não")</f>
        <v>não</v>
      </c>
      <c r="N858" s="11" t="n">
        <v>0.04</v>
      </c>
      <c r="O858" s="8" t="n">
        <v>4446</v>
      </c>
      <c r="P858" s="8" t="n">
        <v>1587</v>
      </c>
      <c r="Q858" s="9" t="n">
        <f aca="false">O858/(O858+P858)</f>
        <v>0.736946792640477</v>
      </c>
      <c r="R858" s="10" t="n">
        <v>0.79</v>
      </c>
      <c r="S858" s="12" t="n">
        <f aca="false">2*Q858-1</f>
        <v>0.473893585280955</v>
      </c>
      <c r="T858" s="10" t="n">
        <v>0.1</v>
      </c>
      <c r="U858" s="6" t="s">
        <v>68</v>
      </c>
      <c r="V858" s="6" t="s">
        <v>53</v>
      </c>
      <c r="W858" s="6" t="s">
        <v>54</v>
      </c>
      <c r="X858" s="6" t="s">
        <v>1931</v>
      </c>
      <c r="Y858" s="8" t="n">
        <v>10207</v>
      </c>
    </row>
    <row r="859" customFormat="false" ht="15" hidden="false" customHeight="false" outlineLevel="0" collapsed="false">
      <c r="A859" s="5" t="n">
        <f aca="false">RANK(G859,$G$2:$G$1311)</f>
        <v>858</v>
      </c>
      <c r="B859" s="6" t="str">
        <f aca="false">IF(G859&gt;=Parâmetros!$B$4,"A",IF(G859&gt;=Parâmetros!$B$5,"B","C"))</f>
        <v>C</v>
      </c>
      <c r="C859" s="6" t="s">
        <v>1932</v>
      </c>
      <c r="D859" s="6" t="s">
        <v>49</v>
      </c>
      <c r="E859" s="6" t="s">
        <v>50</v>
      </c>
      <c r="F859" s="6" t="s">
        <v>651</v>
      </c>
      <c r="G859" s="7" t="n">
        <f aca="false">J859*S859</f>
        <v>959.808056872038</v>
      </c>
      <c r="H859" s="7" t="n">
        <f aca="false">I859*Parâmetros!$B$6/100*S859</f>
        <v>43.0532701421801</v>
      </c>
      <c r="I859" s="8" t="n">
        <v>16368</v>
      </c>
      <c r="J859" s="8" t="n">
        <v>3649</v>
      </c>
      <c r="K859" s="9" t="n">
        <f aca="false">J859/I859</f>
        <v>0.222934995112414</v>
      </c>
      <c r="L859" s="10" t="n">
        <v>0.23</v>
      </c>
      <c r="M859" s="6" t="str">
        <f aca="false">IF(K859&gt;L859,"sim","não")</f>
        <v>não</v>
      </c>
      <c r="N859" s="11" t="n">
        <v>-0.63</v>
      </c>
      <c r="O859" s="8" t="n">
        <v>7462</v>
      </c>
      <c r="P859" s="8" t="n">
        <v>4354</v>
      </c>
      <c r="Q859" s="9" t="n">
        <f aca="false">O859/(O859+P859)</f>
        <v>0.631516587677725</v>
      </c>
      <c r="R859" s="10" t="n">
        <v>0.697</v>
      </c>
      <c r="S859" s="12" t="n">
        <f aca="false">2*Q859-1</f>
        <v>0.26303317535545</v>
      </c>
      <c r="T859" s="10" t="n">
        <v>0.128</v>
      </c>
      <c r="U859" s="6" t="s">
        <v>77</v>
      </c>
      <c r="V859" s="6" t="s">
        <v>59</v>
      </c>
      <c r="W859" s="6" t="s">
        <v>54</v>
      </c>
      <c r="X859" s="6" t="s">
        <v>1933</v>
      </c>
      <c r="Y859" s="8" t="n">
        <v>19151</v>
      </c>
    </row>
    <row r="860" customFormat="false" ht="15" hidden="false" customHeight="false" outlineLevel="0" collapsed="false">
      <c r="A860" s="5" t="n">
        <f aca="false">RANK(G860,$G$2:$G$1311)</f>
        <v>859</v>
      </c>
      <c r="B860" s="6" t="str">
        <f aca="false">IF(G860&gt;=Parâmetros!$B$4,"A",IF(G860&gt;=Parâmetros!$B$5,"B","C"))</f>
        <v>C</v>
      </c>
      <c r="C860" s="6" t="s">
        <v>1934</v>
      </c>
      <c r="D860" s="6" t="s">
        <v>49</v>
      </c>
      <c r="E860" s="6" t="s">
        <v>50</v>
      </c>
      <c r="F860" s="6" t="s">
        <v>230</v>
      </c>
      <c r="G860" s="7" t="n">
        <f aca="false">J860*S860</f>
        <v>957.94623655914</v>
      </c>
      <c r="H860" s="7" t="n">
        <f aca="false">I860*Parâmetros!$B$6/100*S860</f>
        <v>52.8552217741935</v>
      </c>
      <c r="I860" s="8" t="n">
        <v>7857</v>
      </c>
      <c r="J860" s="8" t="n">
        <v>1424</v>
      </c>
      <c r="K860" s="9" t="n">
        <f aca="false">J860/I860</f>
        <v>0.181239658902889</v>
      </c>
      <c r="L860" s="10" t="n">
        <v>0.186</v>
      </c>
      <c r="M860" s="6" t="str">
        <f aca="false">IF(K860&gt;L860,"sim","não")</f>
        <v>não</v>
      </c>
      <c r="N860" s="11" t="n">
        <v>-1.17</v>
      </c>
      <c r="O860" s="8" t="n">
        <v>4978</v>
      </c>
      <c r="P860" s="8" t="n">
        <v>974</v>
      </c>
      <c r="Q860" s="9" t="n">
        <f aca="false">O860/(O860+P860)</f>
        <v>0.83635752688172</v>
      </c>
      <c r="R860" s="10" t="n">
        <v>0.862</v>
      </c>
      <c r="S860" s="12" t="n">
        <f aca="false">2*Q860-1</f>
        <v>0.672715053763441</v>
      </c>
      <c r="T860" s="10" t="n">
        <v>0.104</v>
      </c>
      <c r="U860" s="6" t="s">
        <v>144</v>
      </c>
      <c r="V860" s="6" t="s">
        <v>72</v>
      </c>
      <c r="W860" s="6" t="s">
        <v>54</v>
      </c>
      <c r="X860" s="6" t="s">
        <v>1935</v>
      </c>
      <c r="Y860" s="8" t="n">
        <v>10339</v>
      </c>
    </row>
    <row r="861" customFormat="false" ht="15" hidden="false" customHeight="false" outlineLevel="0" collapsed="false">
      <c r="A861" s="5" t="n">
        <f aca="false">RANK(G861,$G$2:$G$1311)</f>
        <v>860</v>
      </c>
      <c r="B861" s="6" t="str">
        <f aca="false">IF(G861&gt;=Parâmetros!$B$4,"A",IF(G861&gt;=Parâmetros!$B$5,"B","C"))</f>
        <v>C</v>
      </c>
      <c r="C861" s="6" t="s">
        <v>1936</v>
      </c>
      <c r="D861" s="6" t="s">
        <v>177</v>
      </c>
      <c r="E861" s="6" t="s">
        <v>50</v>
      </c>
      <c r="F861" s="6" t="s">
        <v>181</v>
      </c>
      <c r="G861" s="7" t="n">
        <f aca="false">J861*S861</f>
        <v>957.604182225541</v>
      </c>
      <c r="H861" s="7" t="n">
        <f aca="false">I861*Parâmetros!$B$6/100*S861</f>
        <v>46.3216594473488</v>
      </c>
      <c r="I861" s="8" t="n">
        <v>9481</v>
      </c>
      <c r="J861" s="8" t="n">
        <v>1960</v>
      </c>
      <c r="K861" s="9" t="n">
        <f aca="false">J861/I861</f>
        <v>0.206729247969623</v>
      </c>
      <c r="L861" s="10" t="n">
        <v>0.225</v>
      </c>
      <c r="M861" s="6" t="str">
        <f aca="false">IF(K861&gt;L861,"sim","não")</f>
        <v>não</v>
      </c>
      <c r="N861" s="11" t="n">
        <v>0.14</v>
      </c>
      <c r="O861" s="8" t="n">
        <v>4983</v>
      </c>
      <c r="P861" s="8" t="n">
        <v>1712</v>
      </c>
      <c r="Q861" s="9" t="n">
        <f aca="false">O861/(O861+P861)</f>
        <v>0.744286781179985</v>
      </c>
      <c r="R861" s="10" t="n">
        <v>0.785</v>
      </c>
      <c r="S861" s="12" t="n">
        <f aca="false">2*Q861-1</f>
        <v>0.48857356235997</v>
      </c>
      <c r="T861" s="10" t="n">
        <v>0.094</v>
      </c>
      <c r="U861" s="6" t="s">
        <v>52</v>
      </c>
      <c r="V861" s="6" t="s">
        <v>53</v>
      </c>
      <c r="W861" s="6" t="s">
        <v>54</v>
      </c>
      <c r="X861" s="6" t="s">
        <v>1937</v>
      </c>
      <c r="Y861" s="8" t="n">
        <v>10810</v>
      </c>
    </row>
    <row r="862" customFormat="false" ht="15" hidden="false" customHeight="false" outlineLevel="0" collapsed="false">
      <c r="A862" s="5" t="n">
        <f aca="false">RANK(G862,$G$2:$G$1311)</f>
        <v>861</v>
      </c>
      <c r="B862" s="6" t="str">
        <f aca="false">IF(G862&gt;=Parâmetros!$B$4,"A",IF(G862&gt;=Parâmetros!$B$5,"B","C"))</f>
        <v>C</v>
      </c>
      <c r="C862" s="6" t="s">
        <v>1938</v>
      </c>
      <c r="D862" s="6" t="s">
        <v>123</v>
      </c>
      <c r="E862" s="6" t="s">
        <v>50</v>
      </c>
      <c r="F862" s="6" t="s">
        <v>156</v>
      </c>
      <c r="G862" s="7" t="n">
        <f aca="false">J862*S862</f>
        <v>954.856262833676</v>
      </c>
      <c r="H862" s="7" t="n">
        <f aca="false">I862*Parâmetros!$B$6/100*S862</f>
        <v>43.9014373716633</v>
      </c>
      <c r="I862" s="8" t="n">
        <v>10000</v>
      </c>
      <c r="J862" s="8" t="n">
        <v>2175</v>
      </c>
      <c r="K862" s="9" t="n">
        <f aca="false">J862/I862</f>
        <v>0.2175</v>
      </c>
      <c r="L862" s="10" t="n">
        <v>0.233</v>
      </c>
      <c r="M862" s="6" t="str">
        <f aca="false">IF(K862&gt;L862,"sim","não")</f>
        <v>não</v>
      </c>
      <c r="N862" s="11" t="n">
        <v>3.61</v>
      </c>
      <c r="O862" s="8" t="n">
        <v>5256</v>
      </c>
      <c r="P862" s="8" t="n">
        <v>2049</v>
      </c>
      <c r="Q862" s="9" t="n">
        <f aca="false">O862/(O862+P862)</f>
        <v>0.719507186858316</v>
      </c>
      <c r="R862" s="10" t="n">
        <v>0.763</v>
      </c>
      <c r="S862" s="12" t="n">
        <f aca="false">2*Q862-1</f>
        <v>0.439014373716633</v>
      </c>
      <c r="T862" s="10" t="n">
        <v>0.091</v>
      </c>
      <c r="U862" s="6" t="s">
        <v>77</v>
      </c>
      <c r="V862" s="6" t="s">
        <v>59</v>
      </c>
      <c r="W862" s="6" t="s">
        <v>54</v>
      </c>
      <c r="X862" s="6" t="s">
        <v>1939</v>
      </c>
      <c r="Y862" s="8" t="n">
        <v>12052</v>
      </c>
    </row>
    <row r="863" customFormat="false" ht="15" hidden="false" customHeight="false" outlineLevel="0" collapsed="false">
      <c r="A863" s="5" t="n">
        <f aca="false">RANK(G863,$G$2:$G$1311)</f>
        <v>862</v>
      </c>
      <c r="B863" s="6" t="str">
        <f aca="false">IF(G863&gt;=Parâmetros!$B$4,"A",IF(G863&gt;=Parâmetros!$B$5,"B","C"))</f>
        <v>C</v>
      </c>
      <c r="C863" s="6" t="s">
        <v>1940</v>
      </c>
      <c r="D863" s="6" t="s">
        <v>86</v>
      </c>
      <c r="E863" s="6" t="s">
        <v>50</v>
      </c>
      <c r="F863" s="6" t="s">
        <v>336</v>
      </c>
      <c r="G863" s="7" t="n">
        <f aca="false">J863*S863</f>
        <v>953.295571575695</v>
      </c>
      <c r="H863" s="7" t="n">
        <f aca="false">I863*Parâmetros!$B$6/100*S863</f>
        <v>42.0553038105046</v>
      </c>
      <c r="I863" s="8" t="n">
        <v>8007</v>
      </c>
      <c r="J863" s="8" t="n">
        <v>1815</v>
      </c>
      <c r="K863" s="9" t="n">
        <f aca="false">J863/I863</f>
        <v>0.226676657924316</v>
      </c>
      <c r="L863" s="10" t="n">
        <v>0.319</v>
      </c>
      <c r="M863" s="6" t="str">
        <f aca="false">IF(K863&gt;L863,"sim","não")</f>
        <v>não</v>
      </c>
      <c r="N863" s="11" t="n">
        <v>1.07</v>
      </c>
      <c r="O863" s="8" t="n">
        <v>4443</v>
      </c>
      <c r="P863" s="8" t="n">
        <v>1383</v>
      </c>
      <c r="Q863" s="9" t="n">
        <f aca="false">O863/(O863+P863)</f>
        <v>0.762615859938208</v>
      </c>
      <c r="R863" s="10" t="n">
        <v>0.82</v>
      </c>
      <c r="S863" s="12" t="n">
        <f aca="false">2*Q863-1</f>
        <v>0.525231719876416</v>
      </c>
      <c r="T863" s="10" t="n">
        <v>0.09</v>
      </c>
      <c r="U863" s="6" t="s">
        <v>301</v>
      </c>
      <c r="V863" s="6" t="s">
        <v>53</v>
      </c>
      <c r="W863" s="6" t="s">
        <v>54</v>
      </c>
      <c r="X863" s="6" t="s">
        <v>1941</v>
      </c>
      <c r="Y863" s="8" t="n">
        <v>11181</v>
      </c>
    </row>
    <row r="864" customFormat="false" ht="15" hidden="false" customHeight="false" outlineLevel="0" collapsed="false">
      <c r="A864" s="5" t="n">
        <f aca="false">RANK(G864,$G$2:$G$1311)</f>
        <v>863</v>
      </c>
      <c r="B864" s="6" t="str">
        <f aca="false">IF(G864&gt;=Parâmetros!$B$4,"A",IF(G864&gt;=Parâmetros!$B$5,"B","C"))</f>
        <v>C</v>
      </c>
      <c r="C864" s="6" t="s">
        <v>1942</v>
      </c>
      <c r="D864" s="6" t="s">
        <v>141</v>
      </c>
      <c r="E864" s="6" t="s">
        <v>142</v>
      </c>
      <c r="F864" s="6" t="s">
        <v>192</v>
      </c>
      <c r="G864" s="7" t="n">
        <f aca="false">J864*S864</f>
        <v>951.303351475222</v>
      </c>
      <c r="H864" s="7" t="n">
        <f aca="false">I864*Parâmetros!$B$6/100*S864</f>
        <v>31.0984588942996</v>
      </c>
      <c r="I864" s="8" t="n">
        <v>11033</v>
      </c>
      <c r="J864" s="8" t="n">
        <v>3375</v>
      </c>
      <c r="K864" s="9" t="n">
        <f aca="false">J864/I864</f>
        <v>0.305900480377051</v>
      </c>
      <c r="L864" s="10" t="n">
        <v>0.323</v>
      </c>
      <c r="M864" s="6" t="str">
        <f aca="false">IF(K864&gt;L864,"sim","não")</f>
        <v>não</v>
      </c>
      <c r="N864" s="11" t="n">
        <v>-0.47</v>
      </c>
      <c r="O864" s="8" t="n">
        <v>4475</v>
      </c>
      <c r="P864" s="8" t="n">
        <v>2507</v>
      </c>
      <c r="Q864" s="9" t="n">
        <f aca="false">O864/(O864+P864)</f>
        <v>0.640933829848181</v>
      </c>
      <c r="R864" s="10" t="n">
        <v>0.688</v>
      </c>
      <c r="S864" s="12" t="n">
        <f aca="false">2*Q864-1</f>
        <v>0.281867659696362</v>
      </c>
      <c r="T864" s="10" t="n">
        <v>0.19</v>
      </c>
      <c r="U864" s="6" t="s">
        <v>133</v>
      </c>
      <c r="V864" s="6" t="s">
        <v>72</v>
      </c>
      <c r="W864" s="6" t="s">
        <v>54</v>
      </c>
      <c r="X864" s="6" t="s">
        <v>1943</v>
      </c>
      <c r="Y864" s="8" t="n">
        <v>13736</v>
      </c>
    </row>
    <row r="865" customFormat="false" ht="15" hidden="false" customHeight="false" outlineLevel="0" collapsed="false">
      <c r="A865" s="5" t="n">
        <f aca="false">RANK(G865,$G$2:$G$1311)</f>
        <v>864</v>
      </c>
      <c r="B865" s="6" t="str">
        <f aca="false">IF(G865&gt;=Parâmetros!$B$4,"A",IF(G865&gt;=Parâmetros!$B$5,"B","C"))</f>
        <v>C</v>
      </c>
      <c r="C865" s="6" t="s">
        <v>1944</v>
      </c>
      <c r="D865" s="6" t="s">
        <v>123</v>
      </c>
      <c r="E865" s="6" t="s">
        <v>50</v>
      </c>
      <c r="F865" s="6" t="s">
        <v>1944</v>
      </c>
      <c r="G865" s="7" t="n">
        <f aca="false">J865*S865</f>
        <v>949.706065512517</v>
      </c>
      <c r="H865" s="7" t="n">
        <f aca="false">I865*Parâmetros!$B$6/100*S865</f>
        <v>63.6155249719766</v>
      </c>
      <c r="I865" s="8" t="n">
        <v>10329</v>
      </c>
      <c r="J865" s="8" t="n">
        <v>1542</v>
      </c>
      <c r="K865" s="9" t="n">
        <f aca="false">J865/I865</f>
        <v>0.149288411269242</v>
      </c>
      <c r="L865" s="10" t="n">
        <v>0.139</v>
      </c>
      <c r="M865" s="6" t="str">
        <f aca="false">IF(K865&gt;L865,"sim","não")</f>
        <v>sim</v>
      </c>
      <c r="N865" s="11" t="n">
        <v>2.49</v>
      </c>
      <c r="O865" s="8" t="n">
        <v>6487</v>
      </c>
      <c r="P865" s="8" t="n">
        <v>1542</v>
      </c>
      <c r="Q865" s="9" t="n">
        <f aca="false">O865/(O865+P865)</f>
        <v>0.807946195042969</v>
      </c>
      <c r="R865" s="10" t="n">
        <v>0.838</v>
      </c>
      <c r="S865" s="12" t="n">
        <f aca="false">2*Q865-1</f>
        <v>0.615892390085939</v>
      </c>
      <c r="T865" s="10" t="n">
        <v>0.114</v>
      </c>
      <c r="U865" s="6" t="s">
        <v>71</v>
      </c>
      <c r="V865" s="6" t="s">
        <v>72</v>
      </c>
      <c r="W865" s="6" t="s">
        <v>54</v>
      </c>
      <c r="X865" s="6" t="s">
        <v>1945</v>
      </c>
      <c r="Y865" s="8" t="n">
        <v>13870</v>
      </c>
    </row>
    <row r="866" customFormat="false" ht="15" hidden="false" customHeight="false" outlineLevel="0" collapsed="false">
      <c r="A866" s="5" t="n">
        <f aca="false">RANK(G866,$G$2:$G$1311)</f>
        <v>865</v>
      </c>
      <c r="B866" s="6" t="str">
        <f aca="false">IF(G866&gt;=Parâmetros!$B$4,"A",IF(G866&gt;=Parâmetros!$B$5,"B","C"))</f>
        <v>C</v>
      </c>
      <c r="C866" s="6" t="s">
        <v>1946</v>
      </c>
      <c r="D866" s="6" t="s">
        <v>177</v>
      </c>
      <c r="E866" s="6" t="s">
        <v>50</v>
      </c>
      <c r="F866" s="6" t="s">
        <v>368</v>
      </c>
      <c r="G866" s="7" t="n">
        <f aca="false">J866*S866</f>
        <v>948.659286037054</v>
      </c>
      <c r="H866" s="7" t="n">
        <f aca="false">I866*Parâmetros!$B$6/100*S866</f>
        <v>43.1646859466787</v>
      </c>
      <c r="I866" s="8" t="n">
        <v>15675</v>
      </c>
      <c r="J866" s="8" t="n">
        <v>3445</v>
      </c>
      <c r="K866" s="9" t="n">
        <f aca="false">J866/I866</f>
        <v>0.219776714513557</v>
      </c>
      <c r="L866" s="10" t="n">
        <v>0.255</v>
      </c>
      <c r="M866" s="6" t="str">
        <f aca="false">IF(K866&gt;L866,"sim","não")</f>
        <v>não</v>
      </c>
      <c r="N866" s="11" t="n">
        <v>0.78</v>
      </c>
      <c r="O866" s="8" t="n">
        <v>7056</v>
      </c>
      <c r="P866" s="8" t="n">
        <v>4009</v>
      </c>
      <c r="Q866" s="9" t="n">
        <f aca="false">O866/(O866+P866)</f>
        <v>0.637686398553999</v>
      </c>
      <c r="R866" s="10" t="n">
        <v>0.679</v>
      </c>
      <c r="S866" s="12" t="n">
        <f aca="false">2*Q866-1</f>
        <v>0.275372797107998</v>
      </c>
      <c r="T866" s="10" t="n">
        <v>0.109</v>
      </c>
      <c r="U866" s="6" t="s">
        <v>96</v>
      </c>
      <c r="V866" s="6" t="s">
        <v>72</v>
      </c>
      <c r="W866" s="6" t="s">
        <v>54</v>
      </c>
      <c r="X866" s="6" t="s">
        <v>1947</v>
      </c>
      <c r="Y866" s="8" t="n">
        <v>17700</v>
      </c>
    </row>
    <row r="867" customFormat="false" ht="15" hidden="false" customHeight="false" outlineLevel="0" collapsed="false">
      <c r="A867" s="5" t="n">
        <f aca="false">RANK(G867,$G$2:$G$1311)</f>
        <v>866</v>
      </c>
      <c r="B867" s="6" t="str">
        <f aca="false">IF(G867&gt;=Parâmetros!$B$4,"A",IF(G867&gt;=Parâmetros!$B$5,"B","C"))</f>
        <v>C</v>
      </c>
      <c r="C867" s="6" t="s">
        <v>1948</v>
      </c>
      <c r="D867" s="6" t="s">
        <v>407</v>
      </c>
      <c r="E867" s="6" t="s">
        <v>50</v>
      </c>
      <c r="F867" s="6" t="s">
        <v>956</v>
      </c>
      <c r="G867" s="7" t="n">
        <f aca="false">J867*S867</f>
        <v>947.336419753086</v>
      </c>
      <c r="H867" s="7" t="n">
        <f aca="false">I867*Parâmetros!$B$6/100*S867</f>
        <v>50.809537037037</v>
      </c>
      <c r="I867" s="8" t="n">
        <v>8619</v>
      </c>
      <c r="J867" s="8" t="n">
        <v>1607</v>
      </c>
      <c r="K867" s="9" t="n">
        <f aca="false">J867/I867</f>
        <v>0.186448543914607</v>
      </c>
      <c r="L867" s="10" t="n">
        <v>0.173</v>
      </c>
      <c r="M867" s="6" t="str">
        <f aca="false">IF(K867&gt;L867,"sim","não")</f>
        <v>sim</v>
      </c>
      <c r="N867" s="11" t="n">
        <v>1.89</v>
      </c>
      <c r="O867" s="8" t="n">
        <v>5150</v>
      </c>
      <c r="P867" s="8" t="n">
        <v>1330</v>
      </c>
      <c r="Q867" s="9" t="n">
        <f aca="false">O867/(O867+P867)</f>
        <v>0.794753086419753</v>
      </c>
      <c r="R867" s="10" t="n">
        <v>0.831</v>
      </c>
      <c r="S867" s="12" t="n">
        <f aca="false">2*Q867-1</f>
        <v>0.589506172839506</v>
      </c>
      <c r="T867" s="10" t="n">
        <v>0.126</v>
      </c>
      <c r="U867" s="6" t="s">
        <v>102</v>
      </c>
      <c r="V867" s="6" t="s">
        <v>72</v>
      </c>
      <c r="W867" s="6" t="s">
        <v>211</v>
      </c>
      <c r="X867" s="6" t="s">
        <v>1949</v>
      </c>
      <c r="Y867" s="8" t="n">
        <v>10215</v>
      </c>
    </row>
    <row r="868" customFormat="false" ht="15" hidden="false" customHeight="false" outlineLevel="0" collapsed="false">
      <c r="A868" s="5" t="n">
        <f aca="false">RANK(G868,$G$2:$G$1311)</f>
        <v>867</v>
      </c>
      <c r="B868" s="6" t="str">
        <f aca="false">IF(G868&gt;=Parâmetros!$B$4,"A",IF(G868&gt;=Parâmetros!$B$5,"B","C"))</f>
        <v>C</v>
      </c>
      <c r="C868" s="6" t="s">
        <v>1950</v>
      </c>
      <c r="D868" s="6" t="s">
        <v>49</v>
      </c>
      <c r="E868" s="6" t="s">
        <v>50</v>
      </c>
      <c r="F868" s="6" t="s">
        <v>189</v>
      </c>
      <c r="G868" s="7" t="n">
        <f aca="false">J868*S868</f>
        <v>945.547164915012</v>
      </c>
      <c r="H868" s="7" t="n">
        <f aca="false">I868*Parâmetros!$B$6/100*S868</f>
        <v>57.8641520695472</v>
      </c>
      <c r="I868" s="8" t="n">
        <v>9718</v>
      </c>
      <c r="J868" s="8" t="n">
        <v>1588</v>
      </c>
      <c r="K868" s="9" t="n">
        <f aca="false">J868/I868</f>
        <v>0.163408108664334</v>
      </c>
      <c r="L868" s="10" t="n">
        <v>0.186</v>
      </c>
      <c r="M868" s="6" t="str">
        <f aca="false">IF(K868&gt;L868,"sim","não")</f>
        <v>não</v>
      </c>
      <c r="N868" s="11" t="n">
        <v>0.24</v>
      </c>
      <c r="O868" s="8" t="n">
        <v>6148</v>
      </c>
      <c r="P868" s="8" t="n">
        <v>1559</v>
      </c>
      <c r="Q868" s="9" t="n">
        <f aca="false">O868/(O868+P868)</f>
        <v>0.797716361749059</v>
      </c>
      <c r="R868" s="10" t="n">
        <v>0.858</v>
      </c>
      <c r="S868" s="12" t="n">
        <f aca="false">2*Q868-1</f>
        <v>0.595432723498119</v>
      </c>
      <c r="T868" s="10" t="n">
        <v>0.121</v>
      </c>
      <c r="U868" s="6" t="s">
        <v>58</v>
      </c>
      <c r="V868" s="6" t="s">
        <v>59</v>
      </c>
      <c r="W868" s="6" t="s">
        <v>54</v>
      </c>
      <c r="X868" s="6" t="s">
        <v>1951</v>
      </c>
      <c r="Y868" s="8" t="n">
        <v>10884</v>
      </c>
    </row>
    <row r="869" customFormat="false" ht="15" hidden="false" customHeight="false" outlineLevel="0" collapsed="false">
      <c r="A869" s="5" t="n">
        <f aca="false">RANK(G869,$G$2:$G$1311)</f>
        <v>868</v>
      </c>
      <c r="B869" s="6" t="str">
        <f aca="false">IF(G869&gt;=Parâmetros!$B$4,"A",IF(G869&gt;=Parâmetros!$B$5,"B","C"))</f>
        <v>C</v>
      </c>
      <c r="C869" s="6" t="s">
        <v>1952</v>
      </c>
      <c r="D869" s="6" t="s">
        <v>66</v>
      </c>
      <c r="E869" s="6" t="s">
        <v>50</v>
      </c>
      <c r="F869" s="6" t="s">
        <v>286</v>
      </c>
      <c r="G869" s="7" t="n">
        <f aca="false">J869*S869</f>
        <v>943.68454823547</v>
      </c>
      <c r="H869" s="7" t="n">
        <f aca="false">I869*Parâmetros!$B$6/100*S869</f>
        <v>56.9274229650078</v>
      </c>
      <c r="I869" s="8" t="n">
        <v>18025</v>
      </c>
      <c r="J869" s="8" t="n">
        <v>2988</v>
      </c>
      <c r="K869" s="9" t="n">
        <f aca="false">J869/I869</f>
        <v>0.165769764216366</v>
      </c>
      <c r="L869" s="10" t="n">
        <v>0.208</v>
      </c>
      <c r="M869" s="6" t="str">
        <f aca="false">IF(K869&gt;L869,"sim","não")</f>
        <v>não</v>
      </c>
      <c r="N869" s="11" t="n">
        <v>-1.53</v>
      </c>
      <c r="O869" s="8" t="n">
        <v>8818</v>
      </c>
      <c r="P869" s="8" t="n">
        <v>4585</v>
      </c>
      <c r="Q869" s="9" t="n">
        <f aca="false">O869/(O869+P869)</f>
        <v>0.657912407669925</v>
      </c>
      <c r="R869" s="10" t="n">
        <v>0.654</v>
      </c>
      <c r="S869" s="12" t="n">
        <f aca="false">2*Q869-1</f>
        <v>0.315824815339849</v>
      </c>
      <c r="T869" s="10" t="n">
        <v>0.101</v>
      </c>
      <c r="U869" s="6" t="s">
        <v>71</v>
      </c>
      <c r="V869" s="6" t="s">
        <v>72</v>
      </c>
      <c r="W869" s="6" t="s">
        <v>54</v>
      </c>
      <c r="X869" s="6" t="s">
        <v>1953</v>
      </c>
      <c r="Y869" s="8" t="n">
        <v>21427</v>
      </c>
    </row>
    <row r="870" customFormat="false" ht="15" hidden="false" customHeight="false" outlineLevel="0" collapsed="false">
      <c r="A870" s="5" t="n">
        <f aca="false">RANK(G870,$G$2:$G$1311)</f>
        <v>869</v>
      </c>
      <c r="B870" s="6" t="str">
        <f aca="false">IF(G870&gt;=Parâmetros!$B$4,"A",IF(G870&gt;=Parâmetros!$B$5,"B","C"))</f>
        <v>C</v>
      </c>
      <c r="C870" s="6" t="s">
        <v>1954</v>
      </c>
      <c r="D870" s="6" t="s">
        <v>445</v>
      </c>
      <c r="E870" s="6" t="s">
        <v>50</v>
      </c>
      <c r="F870" s="6" t="s">
        <v>1255</v>
      </c>
      <c r="G870" s="7" t="n">
        <f aca="false">J870*S870</f>
        <v>941.533741037537</v>
      </c>
      <c r="H870" s="7" t="n">
        <f aca="false">I870*Parâmetros!$B$6/100*S870</f>
        <v>45.8426887389287</v>
      </c>
      <c r="I870" s="8" t="n">
        <v>13151</v>
      </c>
      <c r="J870" s="8" t="n">
        <v>2701</v>
      </c>
      <c r="K870" s="9" t="n">
        <f aca="false">J870/I870</f>
        <v>0.205383621017413</v>
      </c>
      <c r="L870" s="10" t="n">
        <v>0.179</v>
      </c>
      <c r="M870" s="6" t="str">
        <f aca="false">IF(K870&gt;L870,"sim","não")</f>
        <v>sim</v>
      </c>
      <c r="N870" s="11" t="n">
        <v>-0.04</v>
      </c>
      <c r="O870" s="8" t="n">
        <v>6395</v>
      </c>
      <c r="P870" s="8" t="n">
        <v>3089</v>
      </c>
      <c r="Q870" s="9" t="n">
        <f aca="false">O870/(O870+P870)</f>
        <v>0.674293547026571</v>
      </c>
      <c r="R870" s="10" t="n">
        <v>0.686</v>
      </c>
      <c r="S870" s="12" t="n">
        <f aca="false">2*Q870-1</f>
        <v>0.348587094053142</v>
      </c>
      <c r="T870" s="10" t="n">
        <v>0.079</v>
      </c>
      <c r="U870" s="6" t="s">
        <v>63</v>
      </c>
      <c r="V870" s="6" t="s">
        <v>59</v>
      </c>
      <c r="W870" s="6" t="s">
        <v>54</v>
      </c>
      <c r="X870" s="6" t="s">
        <v>1955</v>
      </c>
      <c r="Y870" s="8" t="n">
        <v>16751</v>
      </c>
    </row>
    <row r="871" customFormat="false" ht="15" hidden="false" customHeight="false" outlineLevel="0" collapsed="false">
      <c r="A871" s="5" t="n">
        <f aca="false">RANK(G871,$G$2:$G$1311)</f>
        <v>870</v>
      </c>
      <c r="B871" s="6" t="str">
        <f aca="false">IF(G871&gt;=Parâmetros!$B$4,"A",IF(G871&gt;=Parâmetros!$B$5,"B","C"))</f>
        <v>C</v>
      </c>
      <c r="C871" s="6" t="s">
        <v>1956</v>
      </c>
      <c r="D871" s="6" t="s">
        <v>66</v>
      </c>
      <c r="E871" s="6" t="s">
        <v>50</v>
      </c>
      <c r="F871" s="6" t="s">
        <v>105</v>
      </c>
      <c r="G871" s="7" t="n">
        <f aca="false">J871*S871</f>
        <v>940.467125860989</v>
      </c>
      <c r="H871" s="7" t="n">
        <f aca="false">I871*Parâmetros!$B$6/100*S871</f>
        <v>53.6651008140263</v>
      </c>
      <c r="I871" s="8" t="n">
        <v>11013</v>
      </c>
      <c r="J871" s="8" t="n">
        <v>1930</v>
      </c>
      <c r="K871" s="9" t="n">
        <f aca="false">J871/I871</f>
        <v>0.175247434849723</v>
      </c>
      <c r="L871" s="10" t="n">
        <v>0.181</v>
      </c>
      <c r="M871" s="6" t="str">
        <f aca="false">IF(K871&gt;L871,"sim","não")</f>
        <v>não</v>
      </c>
      <c r="N871" s="11" t="n">
        <v>0.13</v>
      </c>
      <c r="O871" s="8" t="n">
        <v>5938</v>
      </c>
      <c r="P871" s="8" t="n">
        <v>2047</v>
      </c>
      <c r="Q871" s="9" t="n">
        <f aca="false">O871/(O871+P871)</f>
        <v>0.743644333124609</v>
      </c>
      <c r="R871" s="10" t="n">
        <v>0.773</v>
      </c>
      <c r="S871" s="12" t="n">
        <f aca="false">2*Q871-1</f>
        <v>0.487288666249217</v>
      </c>
      <c r="T871" s="10" t="n">
        <v>0.109</v>
      </c>
      <c r="U871" s="6" t="s">
        <v>102</v>
      </c>
      <c r="V871" s="6" t="s">
        <v>72</v>
      </c>
      <c r="W871" s="6" t="s">
        <v>54</v>
      </c>
      <c r="X871" s="6" t="s">
        <v>1957</v>
      </c>
      <c r="Y871" s="8" t="n">
        <v>13738</v>
      </c>
    </row>
    <row r="872" customFormat="false" ht="15" hidden="false" customHeight="false" outlineLevel="0" collapsed="false">
      <c r="A872" s="5" t="n">
        <f aca="false">RANK(G872,$G$2:$G$1311)</f>
        <v>871</v>
      </c>
      <c r="B872" s="6" t="str">
        <f aca="false">IF(G872&gt;=Parâmetros!$B$4,"A",IF(G872&gt;=Parâmetros!$B$5,"B","C"))</f>
        <v>C</v>
      </c>
      <c r="C872" s="6" t="s">
        <v>1958</v>
      </c>
      <c r="D872" s="6" t="s">
        <v>86</v>
      </c>
      <c r="E872" s="6" t="s">
        <v>50</v>
      </c>
      <c r="F872" s="6" t="s">
        <v>235</v>
      </c>
      <c r="G872" s="7" t="n">
        <f aca="false">J872*S872</f>
        <v>937.632278976193</v>
      </c>
      <c r="H872" s="7" t="n">
        <f aca="false">I872*Parâmetros!$B$6/100*S872</f>
        <v>49.8736872694758</v>
      </c>
      <c r="I872" s="8" t="n">
        <v>11468</v>
      </c>
      <c r="J872" s="8" t="n">
        <v>2156</v>
      </c>
      <c r="K872" s="9" t="n">
        <f aca="false">J872/I872</f>
        <v>0.188001395186606</v>
      </c>
      <c r="L872" s="10" t="n">
        <v>0.201</v>
      </c>
      <c r="M872" s="6" t="str">
        <f aca="false">IF(K872&gt;L872,"sim","não")</f>
        <v>não</v>
      </c>
      <c r="N872" s="11" t="n">
        <v>1.52</v>
      </c>
      <c r="O872" s="8" t="n">
        <v>6419</v>
      </c>
      <c r="P872" s="8" t="n">
        <v>2528</v>
      </c>
      <c r="Q872" s="9" t="n">
        <f aca="false">O872/(O872+P872)</f>
        <v>0.7174471890019</v>
      </c>
      <c r="R872" s="10" t="n">
        <v>0.771</v>
      </c>
      <c r="S872" s="12" t="n">
        <f aca="false">2*Q872-1</f>
        <v>0.4348943780038</v>
      </c>
      <c r="T872" s="10" t="n">
        <v>0.088</v>
      </c>
      <c r="U872" s="6" t="s">
        <v>83</v>
      </c>
      <c r="V872" s="6" t="s">
        <v>53</v>
      </c>
      <c r="W872" s="6" t="s">
        <v>54</v>
      </c>
      <c r="X872" s="6" t="s">
        <v>1959</v>
      </c>
      <c r="Y872" s="8" t="n">
        <v>12212</v>
      </c>
    </row>
    <row r="873" customFormat="false" ht="15" hidden="false" customHeight="false" outlineLevel="0" collapsed="false">
      <c r="A873" s="5" t="n">
        <f aca="false">RANK(G873,$G$2:$G$1311)</f>
        <v>872</v>
      </c>
      <c r="B873" s="6" t="str">
        <f aca="false">IF(G873&gt;=Parâmetros!$B$4,"A",IF(G873&gt;=Parâmetros!$B$5,"B","C"))</f>
        <v>C</v>
      </c>
      <c r="C873" s="6" t="s">
        <v>1960</v>
      </c>
      <c r="D873" s="6" t="s">
        <v>75</v>
      </c>
      <c r="E873" s="6" t="s">
        <v>50</v>
      </c>
      <c r="F873" s="6" t="s">
        <v>280</v>
      </c>
      <c r="G873" s="7" t="n">
        <f aca="false">J873*S873</f>
        <v>937.256992298338</v>
      </c>
      <c r="H873" s="7" t="n">
        <f aca="false">I873*Parâmetros!$B$6/100*S873</f>
        <v>66.8377389541954</v>
      </c>
      <c r="I873" s="8" t="n">
        <v>15653</v>
      </c>
      <c r="J873" s="8" t="n">
        <v>2195</v>
      </c>
      <c r="K873" s="9" t="n">
        <f aca="false">J873/I873</f>
        <v>0.140228710151409</v>
      </c>
      <c r="L873" s="10" t="n">
        <v>0.15</v>
      </c>
      <c r="M873" s="6" t="str">
        <f aca="false">IF(K873&gt;L873,"sim","não")</f>
        <v>não</v>
      </c>
      <c r="N873" s="11" t="n">
        <v>1.23</v>
      </c>
      <c r="O873" s="8" t="n">
        <v>8801</v>
      </c>
      <c r="P873" s="8" t="n">
        <v>3534</v>
      </c>
      <c r="Q873" s="9" t="n">
        <f aca="false">O873/(O873+P873)</f>
        <v>0.713498175922173</v>
      </c>
      <c r="R873" s="10" t="n">
        <v>0.753</v>
      </c>
      <c r="S873" s="12" t="n">
        <f aca="false">2*Q873-1</f>
        <v>0.426996351844345</v>
      </c>
      <c r="T873" s="10" t="n">
        <v>0.083</v>
      </c>
      <c r="U873" s="6" t="s">
        <v>83</v>
      </c>
      <c r="V873" s="6" t="s">
        <v>53</v>
      </c>
      <c r="W873" s="6" t="s">
        <v>54</v>
      </c>
      <c r="X873" s="6" t="s">
        <v>1961</v>
      </c>
      <c r="Y873" s="8" t="n">
        <v>15412</v>
      </c>
    </row>
    <row r="874" customFormat="false" ht="15" hidden="false" customHeight="false" outlineLevel="0" collapsed="false">
      <c r="A874" s="5" t="n">
        <f aca="false">RANK(G874,$G$2:$G$1311)</f>
        <v>873</v>
      </c>
      <c r="B874" s="6" t="str">
        <f aca="false">IF(G874&gt;=Parâmetros!$B$4,"A",IF(G874&gt;=Parâmetros!$B$5,"B","C"))</f>
        <v>C</v>
      </c>
      <c r="C874" s="6" t="s">
        <v>1962</v>
      </c>
      <c r="D874" s="6" t="s">
        <v>49</v>
      </c>
      <c r="E874" s="6" t="s">
        <v>50</v>
      </c>
      <c r="F874" s="6" t="s">
        <v>699</v>
      </c>
      <c r="G874" s="7" t="n">
        <f aca="false">J874*S874</f>
        <v>936.428999727446</v>
      </c>
      <c r="H874" s="7" t="n">
        <f aca="false">I874*Parâmetros!$B$6/100*S874</f>
        <v>43.3555928045789</v>
      </c>
      <c r="I874" s="8" t="n">
        <v>15399</v>
      </c>
      <c r="J874" s="8" t="n">
        <v>3326</v>
      </c>
      <c r="K874" s="9" t="n">
        <f aca="false">J874/I874</f>
        <v>0.215988051172154</v>
      </c>
      <c r="L874" s="10" t="n">
        <v>0.286</v>
      </c>
      <c r="M874" s="6" t="str">
        <f aca="false">IF(K874&gt;L874,"sim","não")</f>
        <v>não</v>
      </c>
      <c r="N874" s="11" t="n">
        <v>0.24</v>
      </c>
      <c r="O874" s="8" t="n">
        <v>7053</v>
      </c>
      <c r="P874" s="8" t="n">
        <v>3954</v>
      </c>
      <c r="Q874" s="9" t="n">
        <f aca="false">O874/(O874+P874)</f>
        <v>0.640774052875443</v>
      </c>
      <c r="R874" s="10" t="n">
        <v>0.668</v>
      </c>
      <c r="S874" s="12" t="n">
        <f aca="false">2*Q874-1</f>
        <v>0.281548105750886</v>
      </c>
      <c r="T874" s="10" t="n">
        <v>0.13</v>
      </c>
      <c r="U874" s="6" t="s">
        <v>71</v>
      </c>
      <c r="V874" s="6" t="s">
        <v>72</v>
      </c>
      <c r="W874" s="6" t="s">
        <v>54</v>
      </c>
      <c r="X874" s="6" t="s">
        <v>1963</v>
      </c>
      <c r="Y874" s="8" t="n">
        <v>17333</v>
      </c>
    </row>
    <row r="875" customFormat="false" ht="15" hidden="false" customHeight="false" outlineLevel="0" collapsed="false">
      <c r="A875" s="5" t="n">
        <f aca="false">RANK(G875,$G$2:$G$1311)</f>
        <v>874</v>
      </c>
      <c r="B875" s="6" t="str">
        <f aca="false">IF(G875&gt;=Parâmetros!$B$4,"A",IF(G875&gt;=Parâmetros!$B$5,"B","C"))</f>
        <v>C</v>
      </c>
      <c r="C875" s="6" t="s">
        <v>1964</v>
      </c>
      <c r="D875" s="6" t="s">
        <v>49</v>
      </c>
      <c r="E875" s="6" t="s">
        <v>50</v>
      </c>
      <c r="F875" s="6" t="s">
        <v>1082</v>
      </c>
      <c r="G875" s="7" t="n">
        <f aca="false">J875*S875</f>
        <v>935.804329647868</v>
      </c>
      <c r="H875" s="7" t="n">
        <f aca="false">I875*Parâmetros!$B$6/100*S875</f>
        <v>43.1909690606708</v>
      </c>
      <c r="I875" s="8" t="n">
        <v>15480</v>
      </c>
      <c r="J875" s="8" t="n">
        <v>3354</v>
      </c>
      <c r="K875" s="9" t="n">
        <f aca="false">J875/I875</f>
        <v>0.216666666666667</v>
      </c>
      <c r="L875" s="10" t="n">
        <v>0.199</v>
      </c>
      <c r="M875" s="6" t="str">
        <f aca="false">IF(K875&gt;L875,"sim","não")</f>
        <v>sim</v>
      </c>
      <c r="N875" s="11" t="n">
        <v>1.29</v>
      </c>
      <c r="O875" s="8" t="n">
        <v>6883</v>
      </c>
      <c r="P875" s="8" t="n">
        <v>3880</v>
      </c>
      <c r="Q875" s="9" t="n">
        <f aca="false">O875/(O875+P875)</f>
        <v>0.639505714020255</v>
      </c>
      <c r="R875" s="10" t="n">
        <v>0.658</v>
      </c>
      <c r="S875" s="12" t="n">
        <f aca="false">2*Q875-1</f>
        <v>0.279011428040509</v>
      </c>
      <c r="T875" s="10" t="n">
        <v>0.071</v>
      </c>
      <c r="U875" s="6" t="s">
        <v>83</v>
      </c>
      <c r="V875" s="6" t="s">
        <v>53</v>
      </c>
      <c r="W875" s="6" t="s">
        <v>54</v>
      </c>
      <c r="X875" s="6" t="s">
        <v>1965</v>
      </c>
      <c r="Y875" s="8" t="n">
        <v>17761</v>
      </c>
    </row>
    <row r="876" customFormat="false" ht="15" hidden="false" customHeight="false" outlineLevel="0" collapsed="false">
      <c r="A876" s="5" t="n">
        <f aca="false">RANK(G876,$G$2:$G$1311)</f>
        <v>875</v>
      </c>
      <c r="B876" s="6" t="str">
        <f aca="false">IF(G876&gt;=Parâmetros!$B$4,"A",IF(G876&gt;=Parâmetros!$B$5,"B","C"))</f>
        <v>C</v>
      </c>
      <c r="C876" s="6" t="s">
        <v>1966</v>
      </c>
      <c r="D876" s="6" t="s">
        <v>407</v>
      </c>
      <c r="E876" s="6" t="s">
        <v>50</v>
      </c>
      <c r="F876" s="6" t="s">
        <v>670</v>
      </c>
      <c r="G876" s="7" t="n">
        <f aca="false">J876*S876</f>
        <v>933.714173316848</v>
      </c>
      <c r="H876" s="7" t="n">
        <f aca="false">I876*Parâmetros!$B$6/100*S876</f>
        <v>50.818961447679</v>
      </c>
      <c r="I876" s="8" t="n">
        <v>11914</v>
      </c>
      <c r="J876" s="8" t="n">
        <v>2189</v>
      </c>
      <c r="K876" s="9" t="n">
        <f aca="false">J876/I876</f>
        <v>0.183733422863858</v>
      </c>
      <c r="L876" s="10" t="n">
        <v>0.19</v>
      </c>
      <c r="M876" s="6" t="str">
        <f aca="false">IF(K876&gt;L876,"sim","não")</f>
        <v>não</v>
      </c>
      <c r="N876" s="11" t="n">
        <v>-0.28</v>
      </c>
      <c r="O876" s="8" t="n">
        <v>6346</v>
      </c>
      <c r="P876" s="8" t="n">
        <v>2551</v>
      </c>
      <c r="Q876" s="9" t="n">
        <f aca="false">O876/(O876+P876)</f>
        <v>0.713274137349668</v>
      </c>
      <c r="R876" s="10" t="n">
        <v>0.747</v>
      </c>
      <c r="S876" s="12" t="n">
        <f aca="false">2*Q876-1</f>
        <v>0.426548274699337</v>
      </c>
      <c r="T876" s="10" t="n">
        <v>0.105</v>
      </c>
      <c r="U876" s="6" t="s">
        <v>83</v>
      </c>
      <c r="V876" s="6" t="s">
        <v>53</v>
      </c>
      <c r="W876" s="6" t="s">
        <v>211</v>
      </c>
      <c r="X876" s="6" t="s">
        <v>1967</v>
      </c>
      <c r="Y876" s="8" t="n">
        <v>13824</v>
      </c>
    </row>
    <row r="877" customFormat="false" ht="15" hidden="false" customHeight="false" outlineLevel="0" collapsed="false">
      <c r="A877" s="5" t="n">
        <f aca="false">RANK(G877,$G$2:$G$1311)</f>
        <v>876</v>
      </c>
      <c r="B877" s="6" t="str">
        <f aca="false">IF(G877&gt;=Parâmetros!$B$4,"A",IF(G877&gt;=Parâmetros!$B$5,"B","C"))</f>
        <v>C</v>
      </c>
      <c r="C877" s="6" t="s">
        <v>1968</v>
      </c>
      <c r="D877" s="6" t="s">
        <v>407</v>
      </c>
      <c r="E877" s="6" t="s">
        <v>50</v>
      </c>
      <c r="F877" s="6" t="s">
        <v>670</v>
      </c>
      <c r="G877" s="7" t="n">
        <f aca="false">J877*S877</f>
        <v>933.466913861951</v>
      </c>
      <c r="H877" s="7" t="n">
        <f aca="false">I877*Parâmetros!$B$6/100*S877</f>
        <v>46.90732173417</v>
      </c>
      <c r="I877" s="8" t="n">
        <v>9623</v>
      </c>
      <c r="J877" s="8" t="n">
        <v>1915</v>
      </c>
      <c r="K877" s="9" t="n">
        <f aca="false">J877/I877</f>
        <v>0.199002390107035</v>
      </c>
      <c r="L877" s="10" t="n">
        <v>0.197</v>
      </c>
      <c r="M877" s="6" t="str">
        <f aca="false">IF(K877&gt;L877,"sim","não")</f>
        <v>sim</v>
      </c>
      <c r="N877" s="11" t="n">
        <v>-0.98</v>
      </c>
      <c r="O877" s="8" t="n">
        <v>5215</v>
      </c>
      <c r="P877" s="8" t="n">
        <v>1797</v>
      </c>
      <c r="Q877" s="9" t="n">
        <f aca="false">O877/(O877+P877)</f>
        <v>0.743725042783799</v>
      </c>
      <c r="R877" s="10" t="n">
        <v>0.786</v>
      </c>
      <c r="S877" s="12" t="n">
        <f aca="false">2*Q877-1</f>
        <v>0.487450085567599</v>
      </c>
      <c r="T877" s="10" t="n">
        <v>0.103</v>
      </c>
      <c r="U877" s="6" t="s">
        <v>52</v>
      </c>
      <c r="V877" s="6" t="s">
        <v>53</v>
      </c>
      <c r="W877" s="6" t="s">
        <v>211</v>
      </c>
      <c r="X877" s="6" t="s">
        <v>1969</v>
      </c>
      <c r="Y877" s="8" t="n">
        <v>11444</v>
      </c>
    </row>
    <row r="878" customFormat="false" ht="15" hidden="false" customHeight="false" outlineLevel="0" collapsed="false">
      <c r="A878" s="5" t="n">
        <f aca="false">RANK(G878,$G$2:$G$1311)</f>
        <v>877</v>
      </c>
      <c r="B878" s="6" t="str">
        <f aca="false">IF(G878&gt;=Parâmetros!$B$4,"A",IF(G878&gt;=Parâmetros!$B$5,"B","C"))</f>
        <v>C</v>
      </c>
      <c r="C878" s="6" t="s">
        <v>1970</v>
      </c>
      <c r="D878" s="6" t="s">
        <v>123</v>
      </c>
      <c r="E878" s="6" t="s">
        <v>50</v>
      </c>
      <c r="F878" s="6" t="s">
        <v>942</v>
      </c>
      <c r="G878" s="7" t="n">
        <f aca="false">J878*S878</f>
        <v>932.0675</v>
      </c>
      <c r="H878" s="7" t="n">
        <f aca="false">I878*Parâmetros!$B$6/100*S878</f>
        <v>47.8465</v>
      </c>
      <c r="I878" s="8" t="n">
        <v>8660</v>
      </c>
      <c r="J878" s="8" t="n">
        <v>1687</v>
      </c>
      <c r="K878" s="9" t="n">
        <f aca="false">J878/I878</f>
        <v>0.194803695150115</v>
      </c>
      <c r="L878" s="10" t="n">
        <v>0.199</v>
      </c>
      <c r="M878" s="6" t="str">
        <f aca="false">IF(K878&gt;L878,"sim","não")</f>
        <v>não</v>
      </c>
      <c r="N878" s="11" t="n">
        <v>1.79</v>
      </c>
      <c r="O878" s="8" t="n">
        <v>4968</v>
      </c>
      <c r="P878" s="8" t="n">
        <v>1432</v>
      </c>
      <c r="Q878" s="9" t="n">
        <f aca="false">O878/(O878+P878)</f>
        <v>0.77625</v>
      </c>
      <c r="R878" s="10" t="n">
        <v>0.817</v>
      </c>
      <c r="S878" s="12" t="n">
        <f aca="false">2*Q878-1</f>
        <v>0.5525</v>
      </c>
      <c r="T878" s="10" t="n">
        <v>0.102</v>
      </c>
      <c r="U878" s="6" t="s">
        <v>71</v>
      </c>
      <c r="V878" s="6" t="s">
        <v>72</v>
      </c>
      <c r="W878" s="6" t="s">
        <v>54</v>
      </c>
      <c r="X878" s="6" t="s">
        <v>1971</v>
      </c>
      <c r="Y878" s="8" t="n">
        <v>10892</v>
      </c>
    </row>
    <row r="879" customFormat="false" ht="15" hidden="false" customHeight="false" outlineLevel="0" collapsed="false">
      <c r="A879" s="5" t="n">
        <f aca="false">RANK(G879,$G$2:$G$1311)</f>
        <v>878</v>
      </c>
      <c r="B879" s="6" t="str">
        <f aca="false">IF(G879&gt;=Parâmetros!$B$4,"A",IF(G879&gt;=Parâmetros!$B$5,"B","C"))</f>
        <v>C</v>
      </c>
      <c r="C879" s="6" t="s">
        <v>1972</v>
      </c>
      <c r="D879" s="6" t="s">
        <v>86</v>
      </c>
      <c r="E879" s="6" t="s">
        <v>50</v>
      </c>
      <c r="F879" s="6" t="s">
        <v>1025</v>
      </c>
      <c r="G879" s="7" t="n">
        <f aca="false">J879*S879</f>
        <v>931.650209205021</v>
      </c>
      <c r="H879" s="7" t="n">
        <f aca="false">I879*Parâmetros!$B$6/100*S879</f>
        <v>69.8526025104602</v>
      </c>
      <c r="I879" s="8" t="n">
        <v>14853</v>
      </c>
      <c r="J879" s="8" t="n">
        <v>1981</v>
      </c>
      <c r="K879" s="9" t="n">
        <f aca="false">J879/I879</f>
        <v>0.133373729212954</v>
      </c>
      <c r="L879" s="10" t="n">
        <v>0.282</v>
      </c>
      <c r="M879" s="6" t="str">
        <f aca="false">IF(K879&gt;L879,"sim","não")</f>
        <v>não</v>
      </c>
      <c r="N879" s="11" t="n">
        <v>5.52</v>
      </c>
      <c r="O879" s="8" t="n">
        <v>8785</v>
      </c>
      <c r="P879" s="8" t="n">
        <v>3165</v>
      </c>
      <c r="Q879" s="9" t="n">
        <f aca="false">O879/(O879+P879)</f>
        <v>0.735146443514644</v>
      </c>
      <c r="R879" s="10" t="n">
        <v>0.755</v>
      </c>
      <c r="S879" s="12" t="n">
        <f aca="false">2*Q879-1</f>
        <v>0.470292887029289</v>
      </c>
      <c r="T879" s="10" t="n">
        <v>0.074</v>
      </c>
      <c r="U879" s="6" t="s">
        <v>301</v>
      </c>
      <c r="V879" s="6" t="s">
        <v>53</v>
      </c>
      <c r="W879" s="6" t="s">
        <v>54</v>
      </c>
      <c r="X879" s="6" t="s">
        <v>1973</v>
      </c>
      <c r="Y879" s="8" t="n">
        <v>19932</v>
      </c>
    </row>
    <row r="880" customFormat="false" ht="15" hidden="false" customHeight="false" outlineLevel="0" collapsed="false">
      <c r="A880" s="5" t="n">
        <f aca="false">RANK(G880,$G$2:$G$1311)</f>
        <v>879</v>
      </c>
      <c r="B880" s="6" t="str">
        <f aca="false">IF(G880&gt;=Parâmetros!$B$4,"A",IF(G880&gt;=Parâmetros!$B$5,"B","C"))</f>
        <v>C</v>
      </c>
      <c r="C880" s="6" t="s">
        <v>1974</v>
      </c>
      <c r="D880" s="6" t="s">
        <v>351</v>
      </c>
      <c r="E880" s="6" t="s">
        <v>50</v>
      </c>
      <c r="F880" s="6" t="s">
        <v>352</v>
      </c>
      <c r="G880" s="7" t="n">
        <f aca="false">J880*S880</f>
        <v>931.295282224094</v>
      </c>
      <c r="H880" s="7" t="n">
        <f aca="false">I880*Parâmetros!$B$6/100*S880</f>
        <v>49.8369882055602</v>
      </c>
      <c r="I880" s="8" t="n">
        <v>12763</v>
      </c>
      <c r="J880" s="8" t="n">
        <v>2385</v>
      </c>
      <c r="K880" s="9" t="n">
        <f aca="false">J880/I880</f>
        <v>0.186868291154117</v>
      </c>
      <c r="L880" s="10" t="n">
        <v>0.194</v>
      </c>
      <c r="M880" s="6" t="str">
        <f aca="false">IF(K880&gt;L880,"sim","não")</f>
        <v>não</v>
      </c>
      <c r="N880" s="11" t="n">
        <v>1.44</v>
      </c>
      <c r="O880" s="8" t="n">
        <v>6602</v>
      </c>
      <c r="P880" s="8" t="n">
        <v>2894</v>
      </c>
      <c r="Q880" s="9" t="n">
        <f aca="false">O880/(O880+P880)</f>
        <v>0.695240101095198</v>
      </c>
      <c r="R880" s="10" t="n">
        <v>0.744</v>
      </c>
      <c r="S880" s="12" t="n">
        <f aca="false">2*Q880-1</f>
        <v>0.390480202190396</v>
      </c>
      <c r="T880" s="10" t="n">
        <v>0.076</v>
      </c>
      <c r="U880" s="6" t="s">
        <v>71</v>
      </c>
      <c r="V880" s="6" t="s">
        <v>72</v>
      </c>
      <c r="W880" s="6" t="s">
        <v>54</v>
      </c>
      <c r="X880" s="6" t="s">
        <v>1975</v>
      </c>
      <c r="Y880" s="8" t="n">
        <v>14336</v>
      </c>
    </row>
    <row r="881" customFormat="false" ht="15" hidden="false" customHeight="false" outlineLevel="0" collapsed="false">
      <c r="A881" s="5" t="n">
        <f aca="false">RANK(G881,$G$2:$G$1311)</f>
        <v>880</v>
      </c>
      <c r="B881" s="6" t="str">
        <f aca="false">IF(G881&gt;=Parâmetros!$B$4,"A",IF(G881&gt;=Parâmetros!$B$5,"B","C"))</f>
        <v>C</v>
      </c>
      <c r="C881" s="6" t="s">
        <v>1976</v>
      </c>
      <c r="D881" s="6" t="s">
        <v>208</v>
      </c>
      <c r="E881" s="6" t="s">
        <v>209</v>
      </c>
      <c r="F881" s="6" t="s">
        <v>473</v>
      </c>
      <c r="G881" s="7" t="n">
        <f aca="false">J881*S881</f>
        <v>931.007216959856</v>
      </c>
      <c r="H881" s="7" t="n">
        <f aca="false">I881*Parâmetros!$B$6/100*S881</f>
        <v>31.3630506690723</v>
      </c>
      <c r="I881" s="8" t="n">
        <v>9995</v>
      </c>
      <c r="J881" s="8" t="n">
        <v>2967</v>
      </c>
      <c r="K881" s="9" t="n">
        <f aca="false">J881/I881</f>
        <v>0.296848424212106</v>
      </c>
      <c r="L881" s="10" t="n">
        <v>0.396</v>
      </c>
      <c r="M881" s="6" t="str">
        <f aca="false">IF(K881&gt;L881,"sim","não")</f>
        <v>não</v>
      </c>
      <c r="N881" s="11" t="n">
        <v>5.96</v>
      </c>
      <c r="O881" s="8" t="n">
        <v>4369</v>
      </c>
      <c r="P881" s="8" t="n">
        <v>2282</v>
      </c>
      <c r="Q881" s="9" t="n">
        <f aca="false">O881/(O881+P881)</f>
        <v>0.656893700195459</v>
      </c>
      <c r="R881" s="10" t="n">
        <v>0.725</v>
      </c>
      <c r="S881" s="12" t="n">
        <f aca="false">2*Q881-1</f>
        <v>0.313787400390919</v>
      </c>
      <c r="T881" s="10" t="n">
        <v>0.039</v>
      </c>
      <c r="U881" s="6" t="s">
        <v>83</v>
      </c>
      <c r="V881" s="6" t="s">
        <v>53</v>
      </c>
      <c r="W881" s="6" t="s">
        <v>211</v>
      </c>
      <c r="X881" s="6" t="s">
        <v>1977</v>
      </c>
      <c r="Y881" s="8" t="n">
        <v>15529</v>
      </c>
    </row>
    <row r="882" customFormat="false" ht="15" hidden="false" customHeight="false" outlineLevel="0" collapsed="false">
      <c r="A882" s="5" t="n">
        <f aca="false">RANK(G882,$G$2:$G$1311)</f>
        <v>881</v>
      </c>
      <c r="B882" s="6" t="str">
        <f aca="false">IF(G882&gt;=Parâmetros!$B$4,"A",IF(G882&gt;=Parâmetros!$B$5,"B","C"))</f>
        <v>C</v>
      </c>
      <c r="C882" s="6" t="s">
        <v>1978</v>
      </c>
      <c r="D882" s="6" t="s">
        <v>75</v>
      </c>
      <c r="E882" s="6" t="s">
        <v>50</v>
      </c>
      <c r="F882" s="6" t="s">
        <v>258</v>
      </c>
      <c r="G882" s="7" t="n">
        <f aca="false">J882*S882</f>
        <v>930.062844806908</v>
      </c>
      <c r="H882" s="7" t="n">
        <f aca="false">I882*Parâmetros!$B$6/100*S882</f>
        <v>61.564307987527</v>
      </c>
      <c r="I882" s="8" t="n">
        <v>10730</v>
      </c>
      <c r="J882" s="8" t="n">
        <v>1621</v>
      </c>
      <c r="K882" s="9" t="n">
        <f aca="false">J882/I882</f>
        <v>0.151071761416589</v>
      </c>
      <c r="L882" s="10" t="n">
        <v>0.145</v>
      </c>
      <c r="M882" s="6" t="str">
        <f aca="false">IF(K882&gt;L882,"sim","não")</f>
        <v>sim</v>
      </c>
      <c r="N882" s="11" t="n">
        <v>1.82</v>
      </c>
      <c r="O882" s="8" t="n">
        <v>6561</v>
      </c>
      <c r="P882" s="8" t="n">
        <v>1777</v>
      </c>
      <c r="Q882" s="9" t="n">
        <f aca="false">O882/(O882+P882)</f>
        <v>0.786879347565363</v>
      </c>
      <c r="R882" s="10" t="n">
        <v>0.847</v>
      </c>
      <c r="S882" s="12" t="n">
        <f aca="false">2*Q882-1</f>
        <v>0.573758695130727</v>
      </c>
      <c r="T882" s="10" t="n">
        <v>0.084</v>
      </c>
      <c r="U882" s="6" t="s">
        <v>52</v>
      </c>
      <c r="V882" s="6" t="s">
        <v>53</v>
      </c>
      <c r="W882" s="6" t="s">
        <v>54</v>
      </c>
      <c r="X882" s="6" t="s">
        <v>1979</v>
      </c>
      <c r="Y882" s="8" t="n">
        <v>10846</v>
      </c>
    </row>
    <row r="883" customFormat="false" ht="15" hidden="false" customHeight="false" outlineLevel="0" collapsed="false">
      <c r="A883" s="5" t="n">
        <f aca="false">RANK(G883,$G$2:$G$1311)</f>
        <v>882</v>
      </c>
      <c r="B883" s="6" t="str">
        <f aca="false">IF(G883&gt;=Parâmetros!$B$4,"A",IF(G883&gt;=Parâmetros!$B$5,"B","C"))</f>
        <v>C</v>
      </c>
      <c r="C883" s="6" t="s">
        <v>1980</v>
      </c>
      <c r="D883" s="6" t="s">
        <v>177</v>
      </c>
      <c r="E883" s="6" t="s">
        <v>50</v>
      </c>
      <c r="F883" s="6" t="s">
        <v>1811</v>
      </c>
      <c r="G883" s="7" t="n">
        <f aca="false">J883*S883</f>
        <v>928.825492341357</v>
      </c>
      <c r="H883" s="7" t="n">
        <f aca="false">I883*Parâmetros!$B$6/100*S883</f>
        <v>47.5444420131291</v>
      </c>
      <c r="I883" s="8" t="n">
        <v>20644</v>
      </c>
      <c r="J883" s="8" t="n">
        <v>4033</v>
      </c>
      <c r="K883" s="9" t="n">
        <f aca="false">J883/I883</f>
        <v>0.195359426467739</v>
      </c>
      <c r="L883" s="10" t="n">
        <v>0.242</v>
      </c>
      <c r="M883" s="6" t="str">
        <f aca="false">IF(K883&gt;L883,"sim","não")</f>
        <v>não</v>
      </c>
      <c r="N883" s="11" t="n">
        <v>4.18</v>
      </c>
      <c r="O883" s="8" t="n">
        <v>8996</v>
      </c>
      <c r="P883" s="8" t="n">
        <v>5628</v>
      </c>
      <c r="Q883" s="9" t="n">
        <f aca="false">O883/(O883+P883)</f>
        <v>0.615153172866521</v>
      </c>
      <c r="R883" s="10" t="n">
        <v>0.63</v>
      </c>
      <c r="S883" s="12" t="n">
        <f aca="false">2*Q883-1</f>
        <v>0.230306345733042</v>
      </c>
      <c r="T883" s="10" t="n">
        <v>0.082</v>
      </c>
      <c r="U883" s="6" t="s">
        <v>96</v>
      </c>
      <c r="V883" s="6" t="s">
        <v>72</v>
      </c>
      <c r="W883" s="6" t="s">
        <v>54</v>
      </c>
      <c r="X883" s="6" t="s">
        <v>1981</v>
      </c>
      <c r="Y883" s="8" t="n">
        <v>25187</v>
      </c>
    </row>
    <row r="884" customFormat="false" ht="15" hidden="false" customHeight="false" outlineLevel="0" collapsed="false">
      <c r="A884" s="5" t="n">
        <f aca="false">RANK(G884,$G$2:$G$1311)</f>
        <v>883</v>
      </c>
      <c r="B884" s="6" t="str">
        <f aca="false">IF(G884&gt;=Parâmetros!$B$4,"A",IF(G884&gt;=Parâmetros!$B$5,"B","C"))</f>
        <v>C</v>
      </c>
      <c r="C884" s="6" t="s">
        <v>1982</v>
      </c>
      <c r="D884" s="6" t="s">
        <v>407</v>
      </c>
      <c r="E884" s="6" t="s">
        <v>50</v>
      </c>
      <c r="F884" s="6" t="s">
        <v>1246</v>
      </c>
      <c r="G884" s="7" t="n">
        <f aca="false">J884*S884</f>
        <v>928.688483637272</v>
      </c>
      <c r="H884" s="7" t="n">
        <f aca="false">I884*Parâmetros!$B$6/100*S884</f>
        <v>57.2799850112416</v>
      </c>
      <c r="I884" s="8" t="n">
        <v>10547</v>
      </c>
      <c r="J884" s="8" t="n">
        <v>1710</v>
      </c>
      <c r="K884" s="9" t="n">
        <f aca="false">J884/I884</f>
        <v>0.16213141177586</v>
      </c>
      <c r="L884" s="10" t="n">
        <v>0.155</v>
      </c>
      <c r="M884" s="6" t="str">
        <f aca="false">IF(K884&gt;L884,"sim","não")</f>
        <v>sim</v>
      </c>
      <c r="N884" s="11" t="n">
        <v>1.78</v>
      </c>
      <c r="O884" s="8" t="n">
        <v>6177</v>
      </c>
      <c r="P884" s="8" t="n">
        <v>1829</v>
      </c>
      <c r="Q884" s="9" t="n">
        <f aca="false">O884/(O884+P884)</f>
        <v>0.771546340244816</v>
      </c>
      <c r="R884" s="10" t="n">
        <v>0.789</v>
      </c>
      <c r="S884" s="12" t="n">
        <f aca="false">2*Q884-1</f>
        <v>0.543092680489633</v>
      </c>
      <c r="T884" s="10" t="n">
        <v>0.103</v>
      </c>
      <c r="U884" s="6" t="s">
        <v>71</v>
      </c>
      <c r="V884" s="6" t="s">
        <v>72</v>
      </c>
      <c r="W884" s="6" t="s">
        <v>211</v>
      </c>
      <c r="X884" s="6" t="s">
        <v>1983</v>
      </c>
      <c r="Y884" s="8" t="n">
        <v>11422</v>
      </c>
    </row>
    <row r="885" customFormat="false" ht="15" hidden="false" customHeight="false" outlineLevel="0" collapsed="false">
      <c r="A885" s="5" t="n">
        <f aca="false">RANK(G885,$G$2:$G$1311)</f>
        <v>884</v>
      </c>
      <c r="B885" s="6" t="str">
        <f aca="false">IF(G885&gt;=Parâmetros!$B$4,"A",IF(G885&gt;=Parâmetros!$B$5,"B","C"))</f>
        <v>C</v>
      </c>
      <c r="C885" s="6" t="s">
        <v>1984</v>
      </c>
      <c r="D885" s="6" t="s">
        <v>123</v>
      </c>
      <c r="E885" s="6" t="s">
        <v>50</v>
      </c>
      <c r="F885" s="6" t="s">
        <v>813</v>
      </c>
      <c r="G885" s="7" t="n">
        <f aca="false">J885*S885</f>
        <v>928.281440443213</v>
      </c>
      <c r="H885" s="7" t="n">
        <f aca="false">I885*Parâmetros!$B$6/100*S885</f>
        <v>51.8544099722992</v>
      </c>
      <c r="I885" s="8" t="n">
        <v>9541</v>
      </c>
      <c r="J885" s="8" t="n">
        <v>1708</v>
      </c>
      <c r="K885" s="9" t="n">
        <f aca="false">J885/I885</f>
        <v>0.179016874541453</v>
      </c>
      <c r="L885" s="10" t="n">
        <v>0.179</v>
      </c>
      <c r="M885" s="6" t="str">
        <f aca="false">IF(K885&gt;L885,"sim","não")</f>
        <v>sim</v>
      </c>
      <c r="N885" s="11" t="n">
        <v>3.46</v>
      </c>
      <c r="O885" s="8" t="n">
        <v>5572</v>
      </c>
      <c r="P885" s="8" t="n">
        <v>1648</v>
      </c>
      <c r="Q885" s="9" t="n">
        <f aca="false">O885/(O885+P885)</f>
        <v>0.771745152354571</v>
      </c>
      <c r="R885" s="10" t="n">
        <v>0.805</v>
      </c>
      <c r="S885" s="12" t="n">
        <f aca="false">2*Q885-1</f>
        <v>0.543490304709141</v>
      </c>
      <c r="T885" s="10" t="n">
        <v>0.115</v>
      </c>
      <c r="U885" s="6" t="s">
        <v>71</v>
      </c>
      <c r="V885" s="6" t="s">
        <v>72</v>
      </c>
      <c r="W885" s="6" t="s">
        <v>54</v>
      </c>
      <c r="X885" s="6" t="s">
        <v>1985</v>
      </c>
      <c r="Y885" s="8" t="n">
        <v>10259</v>
      </c>
    </row>
    <row r="886" customFormat="false" ht="15" hidden="false" customHeight="false" outlineLevel="0" collapsed="false">
      <c r="A886" s="5" t="n">
        <f aca="false">RANK(G886,$G$2:$G$1311)</f>
        <v>885</v>
      </c>
      <c r="B886" s="6" t="str">
        <f aca="false">IF(G886&gt;=Parâmetros!$B$4,"A",IF(G886&gt;=Parâmetros!$B$5,"B","C"))</f>
        <v>C</v>
      </c>
      <c r="C886" s="6" t="s">
        <v>1986</v>
      </c>
      <c r="D886" s="6" t="s">
        <v>75</v>
      </c>
      <c r="E886" s="6" t="s">
        <v>50</v>
      </c>
      <c r="F886" s="6" t="s">
        <v>708</v>
      </c>
      <c r="G886" s="7" t="n">
        <f aca="false">J886*S886</f>
        <v>924.947041831604</v>
      </c>
      <c r="H886" s="7" t="n">
        <f aca="false">I886*Parâmetros!$B$6/100*S886</f>
        <v>55.2853803359367</v>
      </c>
      <c r="I886" s="8" t="n">
        <v>12289</v>
      </c>
      <c r="J886" s="8" t="n">
        <v>2056</v>
      </c>
      <c r="K886" s="9" t="n">
        <f aca="false">J886/I886</f>
        <v>0.167304093091383</v>
      </c>
      <c r="L886" s="10" t="n">
        <v>0.162</v>
      </c>
      <c r="M886" s="6" t="str">
        <f aca="false">IF(K886&gt;L886,"sim","não")</f>
        <v>sim</v>
      </c>
      <c r="N886" s="11" t="n">
        <v>1.19</v>
      </c>
      <c r="O886" s="8" t="n">
        <v>6776</v>
      </c>
      <c r="P886" s="8" t="n">
        <v>2571</v>
      </c>
      <c r="Q886" s="9" t="n">
        <f aca="false">O886/(O886+P886)</f>
        <v>0.724938482935701</v>
      </c>
      <c r="R886" s="10" t="n">
        <v>0.792</v>
      </c>
      <c r="S886" s="12" t="n">
        <f aca="false">2*Q886-1</f>
        <v>0.449876965871403</v>
      </c>
      <c r="T886" s="10" t="n">
        <v>0.087</v>
      </c>
      <c r="U886" s="6" t="s">
        <v>68</v>
      </c>
      <c r="V886" s="6" t="s">
        <v>53</v>
      </c>
      <c r="W886" s="6" t="s">
        <v>54</v>
      </c>
      <c r="X886" s="6" t="s">
        <v>1987</v>
      </c>
      <c r="Y886" s="8" t="n">
        <v>11224</v>
      </c>
    </row>
    <row r="887" customFormat="false" ht="15" hidden="false" customHeight="false" outlineLevel="0" collapsed="false">
      <c r="A887" s="5" t="n">
        <f aca="false">RANK(G887,$G$2:$G$1311)</f>
        <v>886</v>
      </c>
      <c r="B887" s="6" t="str">
        <f aca="false">IF(G887&gt;=Parâmetros!$B$4,"A",IF(G887&gt;=Parâmetros!$B$5,"B","C"))</f>
        <v>C</v>
      </c>
      <c r="C887" s="6" t="s">
        <v>1988</v>
      </c>
      <c r="D887" s="6" t="s">
        <v>407</v>
      </c>
      <c r="E887" s="6" t="s">
        <v>50</v>
      </c>
      <c r="F887" s="6" t="s">
        <v>670</v>
      </c>
      <c r="G887" s="7" t="n">
        <f aca="false">J887*S887</f>
        <v>921.563445022379</v>
      </c>
      <c r="H887" s="7" t="n">
        <f aca="false">I887*Parâmetros!$B$6/100*S887</f>
        <v>52.3811297931535</v>
      </c>
      <c r="I887" s="8" t="n">
        <v>22264</v>
      </c>
      <c r="J887" s="8" t="n">
        <v>3917</v>
      </c>
      <c r="K887" s="9" t="n">
        <f aca="false">J887/I887</f>
        <v>0.175934243621991</v>
      </c>
      <c r="L887" s="10" t="n">
        <v>0.179</v>
      </c>
      <c r="M887" s="6" t="str">
        <f aca="false">IF(K887&gt;L887,"sim","não")</f>
        <v>não</v>
      </c>
      <c r="N887" s="11" t="n">
        <v>-1.09</v>
      </c>
      <c r="O887" s="8" t="n">
        <v>10212</v>
      </c>
      <c r="P887" s="8" t="n">
        <v>6322</v>
      </c>
      <c r="Q887" s="9" t="n">
        <f aca="false">O887/(O887+P887)</f>
        <v>0.617636385629612</v>
      </c>
      <c r="R887" s="10" t="n">
        <v>0.65</v>
      </c>
      <c r="S887" s="12" t="n">
        <f aca="false">2*Q887-1</f>
        <v>0.235272771259224</v>
      </c>
      <c r="T887" s="10" t="n">
        <v>0.077</v>
      </c>
      <c r="U887" s="6" t="s">
        <v>52</v>
      </c>
      <c r="V887" s="6" t="s">
        <v>53</v>
      </c>
      <c r="W887" s="6" t="s">
        <v>211</v>
      </c>
      <c r="X887" s="6" t="s">
        <v>1989</v>
      </c>
      <c r="Y887" s="8" t="n">
        <v>26741</v>
      </c>
    </row>
    <row r="888" customFormat="false" ht="15" hidden="false" customHeight="false" outlineLevel="0" collapsed="false">
      <c r="A888" s="5" t="n">
        <f aca="false">RANK(G888,$G$2:$G$1311)</f>
        <v>887</v>
      </c>
      <c r="B888" s="6" t="str">
        <f aca="false">IF(G888&gt;=Parâmetros!$B$4,"A",IF(G888&gt;=Parâmetros!$B$5,"B","C"))</f>
        <v>C</v>
      </c>
      <c r="C888" s="6" t="s">
        <v>1990</v>
      </c>
      <c r="D888" s="6" t="s">
        <v>208</v>
      </c>
      <c r="E888" s="6" t="s">
        <v>209</v>
      </c>
      <c r="F888" s="6" t="s">
        <v>1991</v>
      </c>
      <c r="G888" s="7" t="n">
        <f aca="false">J888*S888</f>
        <v>921.433226837061</v>
      </c>
      <c r="H888" s="7" t="n">
        <f aca="false">I888*Parâmetros!$B$6/100*S888</f>
        <v>38.8459415791876</v>
      </c>
      <c r="I888" s="8" t="n">
        <v>15139</v>
      </c>
      <c r="J888" s="8" t="n">
        <v>3591</v>
      </c>
      <c r="K888" s="9" t="n">
        <f aca="false">J888/I888</f>
        <v>0.237201928793183</v>
      </c>
      <c r="L888" s="10" t="n">
        <v>0.246</v>
      </c>
      <c r="M888" s="6" t="str">
        <f aca="false">IF(K888&gt;L888,"sim","não")</f>
        <v>não</v>
      </c>
      <c r="N888" s="11" t="n">
        <v>10.27</v>
      </c>
      <c r="O888" s="8" t="n">
        <v>6883</v>
      </c>
      <c r="P888" s="8" t="n">
        <v>4072</v>
      </c>
      <c r="Q888" s="9" t="n">
        <f aca="false">O888/(O888+P888)</f>
        <v>0.628297581013236</v>
      </c>
      <c r="R888" s="10" t="n">
        <v>0.63</v>
      </c>
      <c r="S888" s="12" t="n">
        <f aca="false">2*Q888-1</f>
        <v>0.256595162026472</v>
      </c>
      <c r="T888" s="10" t="n">
        <v>0.053</v>
      </c>
      <c r="U888" s="6" t="s">
        <v>715</v>
      </c>
      <c r="V888" s="6" t="s">
        <v>72</v>
      </c>
      <c r="W888" s="6" t="s">
        <v>211</v>
      </c>
      <c r="X888" s="6" t="s">
        <v>1992</v>
      </c>
      <c r="Y888" s="8" t="n">
        <v>20718</v>
      </c>
    </row>
    <row r="889" customFormat="false" ht="15" hidden="false" customHeight="false" outlineLevel="0" collapsed="false">
      <c r="A889" s="5" t="n">
        <f aca="false">RANK(G889,$G$2:$G$1311)</f>
        <v>888</v>
      </c>
      <c r="B889" s="6" t="str">
        <f aca="false">IF(G889&gt;=Parâmetros!$B$4,"A",IF(G889&gt;=Parâmetros!$B$5,"B","C"))</f>
        <v>C</v>
      </c>
      <c r="C889" s="6" t="s">
        <v>1993</v>
      </c>
      <c r="D889" s="6" t="s">
        <v>49</v>
      </c>
      <c r="E889" s="6" t="s">
        <v>50</v>
      </c>
      <c r="F889" s="6" t="s">
        <v>908</v>
      </c>
      <c r="G889" s="7" t="n">
        <f aca="false">J889*S889</f>
        <v>918.892596616483</v>
      </c>
      <c r="H889" s="7" t="n">
        <f aca="false">I889*Parâmetros!$B$6/100*S889</f>
        <v>38.2434347353717</v>
      </c>
      <c r="I889" s="8" t="n">
        <v>9177</v>
      </c>
      <c r="J889" s="8" t="n">
        <v>2205</v>
      </c>
      <c r="K889" s="9" t="n">
        <f aca="false">J889/I889</f>
        <v>0.240274599542334</v>
      </c>
      <c r="L889" s="10" t="n">
        <v>0.31</v>
      </c>
      <c r="M889" s="6" t="str">
        <f aca="false">IF(K889&gt;L889,"sim","não")</f>
        <v>não</v>
      </c>
      <c r="N889" s="11" t="n">
        <v>0.85</v>
      </c>
      <c r="O889" s="8" t="n">
        <v>4564</v>
      </c>
      <c r="P889" s="8" t="n">
        <v>1879</v>
      </c>
      <c r="Q889" s="9" t="n">
        <f aca="false">O889/(O889+P889)</f>
        <v>0.708365668167003</v>
      </c>
      <c r="R889" s="10" t="n">
        <v>0.742</v>
      </c>
      <c r="S889" s="12" t="n">
        <f aca="false">2*Q889-1</f>
        <v>0.416731336334006</v>
      </c>
      <c r="T889" s="10" t="n">
        <v>0.121</v>
      </c>
      <c r="U889" s="6" t="s">
        <v>63</v>
      </c>
      <c r="V889" s="6" t="s">
        <v>59</v>
      </c>
      <c r="W889" s="6" t="s">
        <v>54</v>
      </c>
      <c r="X889" s="6" t="s">
        <v>1994</v>
      </c>
      <c r="Y889" s="8" t="n">
        <v>13544</v>
      </c>
    </row>
    <row r="890" customFormat="false" ht="15" hidden="false" customHeight="false" outlineLevel="0" collapsed="false">
      <c r="A890" s="5" t="n">
        <f aca="false">RANK(G890,$G$2:$G$1311)</f>
        <v>889</v>
      </c>
      <c r="B890" s="6" t="str">
        <f aca="false">IF(G890&gt;=Parâmetros!$B$4,"A",IF(G890&gt;=Parâmetros!$B$5,"B","C"))</f>
        <v>C</v>
      </c>
      <c r="C890" s="6" t="s">
        <v>1995</v>
      </c>
      <c r="D890" s="6" t="s">
        <v>445</v>
      </c>
      <c r="E890" s="6" t="s">
        <v>50</v>
      </c>
      <c r="F890" s="6" t="s">
        <v>1079</v>
      </c>
      <c r="G890" s="7" t="n">
        <f aca="false">J890*S890</f>
        <v>918.248654139157</v>
      </c>
      <c r="H890" s="7" t="n">
        <f aca="false">I890*Parâmetros!$B$6/100*S890</f>
        <v>41.5999746063992</v>
      </c>
      <c r="I890" s="8" t="n">
        <v>14325</v>
      </c>
      <c r="J890" s="8" t="n">
        <v>3162</v>
      </c>
      <c r="K890" s="9" t="n">
        <f aca="false">J890/I890</f>
        <v>0.220732984293194</v>
      </c>
      <c r="L890" s="10" t="n">
        <v>0.234</v>
      </c>
      <c r="M890" s="6" t="str">
        <f aca="false">IF(K890&gt;L890,"sim","não")</f>
        <v>não</v>
      </c>
      <c r="N890" s="11" t="n">
        <v>-0.98</v>
      </c>
      <c r="O890" s="8" t="n">
        <v>6352</v>
      </c>
      <c r="P890" s="8" t="n">
        <v>3493</v>
      </c>
      <c r="Q890" s="9" t="n">
        <f aca="false">O890/(O890+P890)</f>
        <v>0.64520060944642</v>
      </c>
      <c r="R890" s="10" t="n">
        <v>0.715</v>
      </c>
      <c r="S890" s="12" t="n">
        <f aca="false">2*Q890-1</f>
        <v>0.290401218892839</v>
      </c>
      <c r="T890" s="10" t="n">
        <v>0.116</v>
      </c>
      <c r="U890" s="6" t="s">
        <v>71</v>
      </c>
      <c r="V890" s="6" t="s">
        <v>72</v>
      </c>
      <c r="W890" s="6" t="s">
        <v>54</v>
      </c>
      <c r="X890" s="6" t="s">
        <v>1996</v>
      </c>
      <c r="Y890" s="8" t="n">
        <v>14477</v>
      </c>
    </row>
    <row r="891" customFormat="false" ht="15" hidden="false" customHeight="false" outlineLevel="0" collapsed="false">
      <c r="A891" s="5" t="n">
        <f aca="false">RANK(G891,$G$2:$G$1311)</f>
        <v>890</v>
      </c>
      <c r="B891" s="6" t="str">
        <f aca="false">IF(G891&gt;=Parâmetros!$B$4,"A",IF(G891&gt;=Parâmetros!$B$5,"B","C"))</f>
        <v>C</v>
      </c>
      <c r="C891" s="6" t="s">
        <v>1997</v>
      </c>
      <c r="D891" s="6" t="s">
        <v>123</v>
      </c>
      <c r="E891" s="6" t="s">
        <v>50</v>
      </c>
      <c r="F891" s="6" t="s">
        <v>124</v>
      </c>
      <c r="G891" s="7" t="n">
        <f aca="false">J891*S891</f>
        <v>918.236220472441</v>
      </c>
      <c r="H891" s="7" t="n">
        <f aca="false">I891*Parâmetros!$B$6/100*S891</f>
        <v>61.6630938824955</v>
      </c>
      <c r="I891" s="8" t="n">
        <v>10476</v>
      </c>
      <c r="J891" s="8" t="n">
        <v>1560</v>
      </c>
      <c r="K891" s="9" t="n">
        <f aca="false">J891/I891</f>
        <v>0.148911798396334</v>
      </c>
      <c r="L891" s="10" t="n">
        <v>0.156</v>
      </c>
      <c r="M891" s="6" t="str">
        <f aca="false">IF(K891&gt;L891,"sim","não")</f>
        <v>não</v>
      </c>
      <c r="N891" s="11" t="n">
        <v>2.11</v>
      </c>
      <c r="O891" s="8" t="n">
        <v>6557</v>
      </c>
      <c r="P891" s="8" t="n">
        <v>1698</v>
      </c>
      <c r="Q891" s="9" t="n">
        <f aca="false">O891/(O891+P891)</f>
        <v>0.794306480920654</v>
      </c>
      <c r="R891" s="10" t="n">
        <v>0.814</v>
      </c>
      <c r="S891" s="12" t="n">
        <f aca="false">2*Q891-1</f>
        <v>0.588612961841308</v>
      </c>
      <c r="T891" s="10" t="n">
        <v>0.126</v>
      </c>
      <c r="U891" s="6" t="s">
        <v>71</v>
      </c>
      <c r="V891" s="6" t="s">
        <v>72</v>
      </c>
      <c r="W891" s="6" t="s">
        <v>54</v>
      </c>
      <c r="X891" s="6" t="s">
        <v>1998</v>
      </c>
      <c r="Y891" s="8" t="n">
        <v>10255</v>
      </c>
    </row>
    <row r="892" customFormat="false" ht="15" hidden="false" customHeight="false" outlineLevel="0" collapsed="false">
      <c r="A892" s="5" t="n">
        <f aca="false">RANK(G892,$G$2:$G$1311)</f>
        <v>891</v>
      </c>
      <c r="B892" s="6" t="str">
        <f aca="false">IF(G892&gt;=Parâmetros!$B$4,"A",IF(G892&gt;=Parâmetros!$B$5,"B","C"))</f>
        <v>C</v>
      </c>
      <c r="C892" s="6" t="s">
        <v>1999</v>
      </c>
      <c r="D892" s="6" t="s">
        <v>208</v>
      </c>
      <c r="E892" s="6" t="s">
        <v>209</v>
      </c>
      <c r="F892" s="6" t="s">
        <v>473</v>
      </c>
      <c r="G892" s="7" t="n">
        <f aca="false">J892*S892</f>
        <v>917.913267789351</v>
      </c>
      <c r="H892" s="7" t="n">
        <f aca="false">I892*Parâmetros!$B$6/100*S892</f>
        <v>29.6758989584348</v>
      </c>
      <c r="I892" s="8" t="n">
        <v>15903</v>
      </c>
      <c r="J892" s="8" t="n">
        <v>4919</v>
      </c>
      <c r="K892" s="9" t="n">
        <f aca="false">J892/I892</f>
        <v>0.309312708294033</v>
      </c>
      <c r="L892" s="10" t="n">
        <v>0.337</v>
      </c>
      <c r="M892" s="6" t="str">
        <f aca="false">IF(K892&gt;L892,"sim","não")</f>
        <v>não</v>
      </c>
      <c r="N892" s="11" t="n">
        <v>-1.81</v>
      </c>
      <c r="O892" s="8" t="n">
        <v>6095</v>
      </c>
      <c r="P892" s="8" t="n">
        <v>4178</v>
      </c>
      <c r="Q892" s="9" t="n">
        <f aca="false">O892/(O892+P892)</f>
        <v>0.593302832668159</v>
      </c>
      <c r="R892" s="10" t="n">
        <v>0.756</v>
      </c>
      <c r="S892" s="12" t="n">
        <f aca="false">2*Q892-1</f>
        <v>0.186605665336319</v>
      </c>
      <c r="T892" s="10" t="n">
        <v>0.048</v>
      </c>
      <c r="U892" s="6" t="s">
        <v>83</v>
      </c>
      <c r="V892" s="6" t="s">
        <v>53</v>
      </c>
      <c r="W892" s="6" t="s">
        <v>211</v>
      </c>
      <c r="X892" s="6" t="s">
        <v>2000</v>
      </c>
      <c r="Y892" s="8" t="n">
        <v>25172</v>
      </c>
    </row>
    <row r="893" customFormat="false" ht="15" hidden="false" customHeight="false" outlineLevel="0" collapsed="false">
      <c r="A893" s="5" t="n">
        <f aca="false">RANK(G893,$G$2:$G$1311)</f>
        <v>892</v>
      </c>
      <c r="B893" s="6" t="str">
        <f aca="false">IF(G893&gt;=Parâmetros!$B$4,"A",IF(G893&gt;=Parâmetros!$B$5,"B","C"))</f>
        <v>C</v>
      </c>
      <c r="C893" s="6" t="s">
        <v>2001</v>
      </c>
      <c r="D893" s="6" t="s">
        <v>75</v>
      </c>
      <c r="E893" s="6" t="s">
        <v>50</v>
      </c>
      <c r="F893" s="6" t="s">
        <v>258</v>
      </c>
      <c r="G893" s="7" t="n">
        <f aca="false">J893*S893</f>
        <v>914.761986892032</v>
      </c>
      <c r="H893" s="7" t="n">
        <f aca="false">I893*Parâmetros!$B$6/100*S893</f>
        <v>54.457450845119</v>
      </c>
      <c r="I893" s="8" t="n">
        <v>11317</v>
      </c>
      <c r="J893" s="8" t="n">
        <v>1901</v>
      </c>
      <c r="K893" s="9" t="n">
        <f aca="false">J893/I893</f>
        <v>0.167977379164089</v>
      </c>
      <c r="L893" s="10" t="n">
        <v>0.167</v>
      </c>
      <c r="M893" s="6" t="str">
        <f aca="false">IF(K893&gt;L893,"sim","não")</f>
        <v>sim</v>
      </c>
      <c r="N893" s="11" t="n">
        <v>0.44</v>
      </c>
      <c r="O893" s="8" t="n">
        <v>6441</v>
      </c>
      <c r="P893" s="8" t="n">
        <v>2256</v>
      </c>
      <c r="Q893" s="9" t="n">
        <f aca="false">O893/(O893+P893)</f>
        <v>0.74060020696792</v>
      </c>
      <c r="R893" s="10" t="n">
        <v>0.79</v>
      </c>
      <c r="S893" s="12" t="n">
        <f aca="false">2*Q893-1</f>
        <v>0.48120041393584</v>
      </c>
      <c r="T893" s="10" t="n">
        <v>0.099</v>
      </c>
      <c r="U893" s="6" t="s">
        <v>77</v>
      </c>
      <c r="V893" s="6" t="s">
        <v>59</v>
      </c>
      <c r="W893" s="6" t="s">
        <v>54</v>
      </c>
      <c r="X893" s="6" t="s">
        <v>2002</v>
      </c>
      <c r="Y893" s="8" t="n">
        <v>13746</v>
      </c>
    </row>
    <row r="894" customFormat="false" ht="15" hidden="false" customHeight="false" outlineLevel="0" collapsed="false">
      <c r="A894" s="5" t="n">
        <f aca="false">RANK(G894,$G$2:$G$1311)</f>
        <v>893</v>
      </c>
      <c r="B894" s="6" t="str">
        <f aca="false">IF(G894&gt;=Parâmetros!$B$4,"A",IF(G894&gt;=Parâmetros!$B$5,"B","C"))</f>
        <v>C</v>
      </c>
      <c r="C894" s="6" t="s">
        <v>2003</v>
      </c>
      <c r="D894" s="6" t="s">
        <v>223</v>
      </c>
      <c r="E894" s="6" t="s">
        <v>209</v>
      </c>
      <c r="F894" s="6" t="s">
        <v>252</v>
      </c>
      <c r="G894" s="7" t="n">
        <f aca="false">J894*S894</f>
        <v>911.85697059642</v>
      </c>
      <c r="H894" s="7" t="n">
        <f aca="false">I894*Parâmetros!$B$6/100*S894</f>
        <v>48.1680929412856</v>
      </c>
      <c r="I894" s="8" t="n">
        <v>14421</v>
      </c>
      <c r="J894" s="8" t="n">
        <v>2730</v>
      </c>
      <c r="K894" s="9" t="n">
        <f aca="false">J894/I894</f>
        <v>0.189307260245475</v>
      </c>
      <c r="L894" s="10" t="n">
        <v>0.27</v>
      </c>
      <c r="M894" s="6" t="str">
        <f aca="false">IF(K894&gt;L894,"sim","não")</f>
        <v>não</v>
      </c>
      <c r="N894" s="11" t="n">
        <v>4.4</v>
      </c>
      <c r="O894" s="8" t="n">
        <v>7191</v>
      </c>
      <c r="P894" s="8" t="n">
        <v>3590</v>
      </c>
      <c r="Q894" s="9" t="n">
        <f aca="false">O894/(O894+P894)</f>
        <v>0.667006771171505</v>
      </c>
      <c r="R894" s="10" t="n">
        <v>0.736</v>
      </c>
      <c r="S894" s="12" t="n">
        <f aca="false">2*Q894-1</f>
        <v>0.334013542343011</v>
      </c>
      <c r="T894" s="10" t="n">
        <v>0.063</v>
      </c>
      <c r="U894" s="6" t="s">
        <v>96</v>
      </c>
      <c r="V894" s="6" t="s">
        <v>72</v>
      </c>
      <c r="W894" s="6" t="s">
        <v>54</v>
      </c>
      <c r="X894" s="6" t="s">
        <v>2004</v>
      </c>
      <c r="Y894" s="8" t="n">
        <v>19630</v>
      </c>
    </row>
    <row r="895" customFormat="false" ht="15" hidden="false" customHeight="false" outlineLevel="0" collapsed="false">
      <c r="A895" s="5" t="n">
        <f aca="false">RANK(G895,$G$2:$G$1311)</f>
        <v>894</v>
      </c>
      <c r="B895" s="6" t="str">
        <f aca="false">IF(G895&gt;=Parâmetros!$B$4,"A",IF(G895&gt;=Parâmetros!$B$5,"B","C"))</f>
        <v>C</v>
      </c>
      <c r="C895" s="6" t="s">
        <v>1544</v>
      </c>
      <c r="D895" s="6" t="s">
        <v>66</v>
      </c>
      <c r="E895" s="6" t="s">
        <v>50</v>
      </c>
      <c r="F895" s="6" t="s">
        <v>476</v>
      </c>
      <c r="G895" s="7" t="n">
        <f aca="false">J895*S895</f>
        <v>909.930600148185</v>
      </c>
      <c r="H895" s="7" t="n">
        <f aca="false">I895*Parâmetros!$B$6/100*S895</f>
        <v>48.3304519634478</v>
      </c>
      <c r="I895" s="8" t="n">
        <v>11000</v>
      </c>
      <c r="J895" s="8" t="n">
        <v>2071</v>
      </c>
      <c r="K895" s="9" t="n">
        <f aca="false">J895/I895</f>
        <v>0.188272727272727</v>
      </c>
      <c r="L895" s="10" t="n">
        <v>0.235</v>
      </c>
      <c r="M895" s="6" t="str">
        <f aca="false">IF(K895&gt;L895,"sim","não")</f>
        <v>não</v>
      </c>
      <c r="N895" s="11" t="n">
        <v>-0.35</v>
      </c>
      <c r="O895" s="8" t="n">
        <v>5828</v>
      </c>
      <c r="P895" s="8" t="n">
        <v>2270</v>
      </c>
      <c r="Q895" s="9" t="n">
        <f aca="false">O895/(O895+P895)</f>
        <v>0.719683872561126</v>
      </c>
      <c r="R895" s="10" t="n">
        <v>0.721</v>
      </c>
      <c r="S895" s="12" t="n">
        <f aca="false">2*Q895-1</f>
        <v>0.439367745122252</v>
      </c>
      <c r="T895" s="10" t="n">
        <v>0.075</v>
      </c>
      <c r="U895" s="6" t="s">
        <v>63</v>
      </c>
      <c r="V895" s="6" t="s">
        <v>59</v>
      </c>
      <c r="W895" s="6" t="s">
        <v>54</v>
      </c>
      <c r="X895" s="6" t="s">
        <v>2005</v>
      </c>
      <c r="Y895" s="8" t="n">
        <v>13838</v>
      </c>
    </row>
    <row r="896" customFormat="false" ht="15" hidden="false" customHeight="false" outlineLevel="0" collapsed="false">
      <c r="A896" s="5" t="n">
        <f aca="false">RANK(G896,$G$2:$G$1311)</f>
        <v>895</v>
      </c>
      <c r="B896" s="6" t="str">
        <f aca="false">IF(G896&gt;=Parâmetros!$B$4,"A",IF(G896&gt;=Parâmetros!$B$5,"B","C"))</f>
        <v>C</v>
      </c>
      <c r="C896" s="6" t="s">
        <v>2006</v>
      </c>
      <c r="D896" s="6" t="s">
        <v>66</v>
      </c>
      <c r="E896" s="6" t="s">
        <v>50</v>
      </c>
      <c r="F896" s="6" t="s">
        <v>1310</v>
      </c>
      <c r="G896" s="7" t="n">
        <f aca="false">J896*S896</f>
        <v>907.508948453608</v>
      </c>
      <c r="H896" s="7" t="n">
        <f aca="false">I896*Parâmetros!$B$6/100*S896</f>
        <v>61.5054597938144</v>
      </c>
      <c r="I896" s="8" t="n">
        <v>15710</v>
      </c>
      <c r="J896" s="8" t="n">
        <v>2318</v>
      </c>
      <c r="K896" s="9" t="n">
        <f aca="false">J896/I896</f>
        <v>0.147549331635901</v>
      </c>
      <c r="L896" s="10" t="n">
        <v>0.136</v>
      </c>
      <c r="M896" s="6" t="str">
        <f aca="false">IF(K896&gt;L896,"sim","não")</f>
        <v>sim</v>
      </c>
      <c r="N896" s="11" t="n">
        <v>-1.6</v>
      </c>
      <c r="O896" s="8" t="n">
        <v>8436</v>
      </c>
      <c r="P896" s="8" t="n">
        <v>3689</v>
      </c>
      <c r="Q896" s="9" t="n">
        <f aca="false">O896/(O896+P896)</f>
        <v>0.695752577319588</v>
      </c>
      <c r="R896" s="10" t="n">
        <v>0.704</v>
      </c>
      <c r="S896" s="12" t="n">
        <f aca="false">2*Q896-1</f>
        <v>0.391505154639175</v>
      </c>
      <c r="T896" s="10" t="n">
        <v>0.081</v>
      </c>
      <c r="U896" s="6" t="s">
        <v>715</v>
      </c>
      <c r="V896" s="6" t="s">
        <v>72</v>
      </c>
      <c r="W896" s="6" t="s">
        <v>54</v>
      </c>
      <c r="X896" s="6" t="s">
        <v>2007</v>
      </c>
      <c r="Y896" s="8" t="n">
        <v>17981</v>
      </c>
    </row>
    <row r="897" customFormat="false" ht="15" hidden="false" customHeight="false" outlineLevel="0" collapsed="false">
      <c r="A897" s="5" t="n">
        <f aca="false">RANK(G897,$G$2:$G$1311)</f>
        <v>896</v>
      </c>
      <c r="B897" s="6" t="str">
        <f aca="false">IF(G897&gt;=Parâmetros!$B$4,"A",IF(G897&gt;=Parâmetros!$B$5,"B","C"))</f>
        <v>C</v>
      </c>
      <c r="C897" s="6" t="s">
        <v>2008</v>
      </c>
      <c r="D897" s="6" t="s">
        <v>49</v>
      </c>
      <c r="E897" s="6" t="s">
        <v>50</v>
      </c>
      <c r="F897" s="6" t="s">
        <v>199</v>
      </c>
      <c r="G897" s="7" t="n">
        <f aca="false">J897*S897</f>
        <v>906.982054455446</v>
      </c>
      <c r="H897" s="7" t="n">
        <f aca="false">I897*Parâmetros!$B$6/100*S897</f>
        <v>48.6834282178218</v>
      </c>
      <c r="I897" s="8" t="n">
        <v>8556</v>
      </c>
      <c r="J897" s="8" t="n">
        <v>1594</v>
      </c>
      <c r="K897" s="9" t="n">
        <f aca="false">J897/I897</f>
        <v>0.18630201028518</v>
      </c>
      <c r="L897" s="10" t="n">
        <v>0.27</v>
      </c>
      <c r="M897" s="6" t="str">
        <f aca="false">IF(K897&gt;L897,"sim","não")</f>
        <v>não</v>
      </c>
      <c r="N897" s="11" t="n">
        <v>-0.12</v>
      </c>
      <c r="O897" s="8" t="n">
        <v>5071</v>
      </c>
      <c r="P897" s="8" t="n">
        <v>1393</v>
      </c>
      <c r="Q897" s="9" t="n">
        <f aca="false">O897/(O897+P897)</f>
        <v>0.784498762376238</v>
      </c>
      <c r="R897" s="10" t="n">
        <v>0.792</v>
      </c>
      <c r="S897" s="12" t="n">
        <f aca="false">2*Q897-1</f>
        <v>0.568997524752475</v>
      </c>
      <c r="T897" s="10" t="n">
        <v>0.111</v>
      </c>
      <c r="U897" s="6" t="s">
        <v>52</v>
      </c>
      <c r="V897" s="6" t="s">
        <v>53</v>
      </c>
      <c r="W897" s="6" t="s">
        <v>54</v>
      </c>
      <c r="X897" s="6" t="s">
        <v>2009</v>
      </c>
      <c r="Y897" s="8" t="n">
        <v>10752</v>
      </c>
    </row>
    <row r="898" customFormat="false" ht="15" hidden="false" customHeight="false" outlineLevel="0" collapsed="false">
      <c r="A898" s="5" t="n">
        <f aca="false">RANK(G898,$G$2:$G$1311)</f>
        <v>897</v>
      </c>
      <c r="B898" s="6" t="str">
        <f aca="false">IF(G898&gt;=Parâmetros!$B$4,"A",IF(G898&gt;=Parâmetros!$B$5,"B","C"))</f>
        <v>C</v>
      </c>
      <c r="C898" s="6" t="s">
        <v>2010</v>
      </c>
      <c r="D898" s="6" t="s">
        <v>141</v>
      </c>
      <c r="E898" s="6" t="s">
        <v>142</v>
      </c>
      <c r="F898" s="6" t="s">
        <v>2011</v>
      </c>
      <c r="G898" s="7" t="n">
        <f aca="false">J898*S898</f>
        <v>906.397028093801</v>
      </c>
      <c r="H898" s="7" t="n">
        <f aca="false">I898*Parâmetros!$B$6/100*S898</f>
        <v>36.8580821917808</v>
      </c>
      <c r="I898" s="8" t="n">
        <v>13098</v>
      </c>
      <c r="J898" s="8" t="n">
        <v>3221</v>
      </c>
      <c r="K898" s="9" t="n">
        <f aca="false">J898/I898</f>
        <v>0.245915406932356</v>
      </c>
      <c r="L898" s="10" t="n">
        <v>0.212</v>
      </c>
      <c r="M898" s="6" t="str">
        <f aca="false">IF(K898&gt;L898,"sim","não")</f>
        <v>sim</v>
      </c>
      <c r="N898" s="11" t="n">
        <v>-0.22</v>
      </c>
      <c r="O898" s="8" t="n">
        <v>5519</v>
      </c>
      <c r="P898" s="8" t="n">
        <v>3095</v>
      </c>
      <c r="Q898" s="9" t="n">
        <f aca="false">O898/(O898+P898)</f>
        <v>0.640701184118876</v>
      </c>
      <c r="R898" s="10" t="n">
        <v>0.693</v>
      </c>
      <c r="S898" s="12" t="n">
        <f aca="false">2*Q898-1</f>
        <v>0.281402368237752</v>
      </c>
      <c r="T898" s="10" t="n">
        <v>0.161</v>
      </c>
      <c r="U898" s="6" t="s">
        <v>77</v>
      </c>
      <c r="V898" s="6" t="s">
        <v>59</v>
      </c>
      <c r="W898" s="6" t="s">
        <v>54</v>
      </c>
      <c r="X898" s="6" t="s">
        <v>2012</v>
      </c>
      <c r="Y898" s="8" t="n">
        <v>15059</v>
      </c>
    </row>
    <row r="899" customFormat="false" ht="15" hidden="false" customHeight="false" outlineLevel="0" collapsed="false">
      <c r="A899" s="5" t="n">
        <f aca="false">RANK(G899,$G$2:$G$1311)</f>
        <v>898</v>
      </c>
      <c r="B899" s="6" t="str">
        <f aca="false">IF(G899&gt;=Parâmetros!$B$4,"A",IF(G899&gt;=Parâmetros!$B$5,"B","C"))</f>
        <v>C</v>
      </c>
      <c r="C899" s="6" t="s">
        <v>2013</v>
      </c>
      <c r="D899" s="6" t="s">
        <v>49</v>
      </c>
      <c r="E899" s="6" t="s">
        <v>50</v>
      </c>
      <c r="F899" s="6" t="s">
        <v>255</v>
      </c>
      <c r="G899" s="7" t="n">
        <f aca="false">J899*S899</f>
        <v>906.025167282533</v>
      </c>
      <c r="H899" s="7" t="n">
        <f aca="false">I899*Parâmetros!$B$6/100*S899</f>
        <v>48.7925347048836</v>
      </c>
      <c r="I899" s="8" t="n">
        <v>13151</v>
      </c>
      <c r="J899" s="8" t="n">
        <v>2442</v>
      </c>
      <c r="K899" s="9" t="n">
        <f aca="false">J899/I899</f>
        <v>0.185689301193826</v>
      </c>
      <c r="L899" s="10" t="n">
        <v>0.246</v>
      </c>
      <c r="M899" s="6" t="str">
        <f aca="false">IF(K899&gt;L899,"sim","não")</f>
        <v>não</v>
      </c>
      <c r="N899" s="11" t="n">
        <v>-0.01</v>
      </c>
      <c r="O899" s="8" t="n">
        <v>6864</v>
      </c>
      <c r="P899" s="8" t="n">
        <v>3149</v>
      </c>
      <c r="Q899" s="9" t="n">
        <f aca="false">O899/(O899+P899)</f>
        <v>0.685508838509937</v>
      </c>
      <c r="R899" s="10" t="n">
        <v>0.727</v>
      </c>
      <c r="S899" s="12" t="n">
        <f aca="false">2*Q899-1</f>
        <v>0.371017677019874</v>
      </c>
      <c r="T899" s="10" t="n">
        <v>0.084</v>
      </c>
      <c r="U899" s="6" t="s">
        <v>77</v>
      </c>
      <c r="V899" s="6" t="s">
        <v>59</v>
      </c>
      <c r="W899" s="6" t="s">
        <v>54</v>
      </c>
      <c r="X899" s="6" t="s">
        <v>2014</v>
      </c>
      <c r="Y899" s="8" t="n">
        <v>15398</v>
      </c>
    </row>
    <row r="900" customFormat="false" ht="15" hidden="false" customHeight="false" outlineLevel="0" collapsed="false">
      <c r="A900" s="5" t="n">
        <f aca="false">RANK(G900,$G$2:$G$1311)</f>
        <v>899</v>
      </c>
      <c r="B900" s="6" t="str">
        <f aca="false">IF(G900&gt;=Parâmetros!$B$4,"A",IF(G900&gt;=Parâmetros!$B$5,"B","C"))</f>
        <v>C</v>
      </c>
      <c r="C900" s="6" t="s">
        <v>2015</v>
      </c>
      <c r="D900" s="6" t="s">
        <v>49</v>
      </c>
      <c r="E900" s="6" t="s">
        <v>50</v>
      </c>
      <c r="F900" s="6" t="s">
        <v>306</v>
      </c>
      <c r="G900" s="7" t="n">
        <f aca="false">J900*S900</f>
        <v>903.963527239151</v>
      </c>
      <c r="H900" s="7" t="n">
        <f aca="false">I900*Parâmetros!$B$6/100*S900</f>
        <v>50.152377654663</v>
      </c>
      <c r="I900" s="8" t="n">
        <v>11257</v>
      </c>
      <c r="J900" s="8" t="n">
        <v>2029</v>
      </c>
      <c r="K900" s="9" t="n">
        <f aca="false">J900/I900</f>
        <v>0.180243404104113</v>
      </c>
      <c r="L900" s="10" t="n">
        <v>0.237</v>
      </c>
      <c r="M900" s="6" t="str">
        <f aca="false">IF(K900&gt;L900,"sim","não")</f>
        <v>não</v>
      </c>
      <c r="N900" s="11" t="n">
        <v>0.27</v>
      </c>
      <c r="O900" s="8" t="n">
        <v>6262</v>
      </c>
      <c r="P900" s="8" t="n">
        <v>2402</v>
      </c>
      <c r="Q900" s="9" t="n">
        <f aca="false">O900/(O900+P900)</f>
        <v>0.722760849492152</v>
      </c>
      <c r="R900" s="10" t="n">
        <v>0.763</v>
      </c>
      <c r="S900" s="12" t="n">
        <f aca="false">2*Q900-1</f>
        <v>0.445521698984303</v>
      </c>
      <c r="T900" s="10" t="n">
        <v>0.075</v>
      </c>
      <c r="U900" s="6" t="s">
        <v>83</v>
      </c>
      <c r="V900" s="6" t="s">
        <v>53</v>
      </c>
      <c r="W900" s="6" t="s">
        <v>54</v>
      </c>
      <c r="X900" s="6" t="s">
        <v>2016</v>
      </c>
      <c r="Y900" s="8" t="n">
        <v>13408</v>
      </c>
    </row>
    <row r="901" customFormat="false" ht="15" hidden="false" customHeight="false" outlineLevel="0" collapsed="false">
      <c r="A901" s="5" t="n">
        <f aca="false">RANK(G901,$G$2:$G$1311)</f>
        <v>900</v>
      </c>
      <c r="B901" s="6" t="str">
        <f aca="false">IF(G901&gt;=Parâmetros!$B$4,"A",IF(G901&gt;=Parâmetros!$B$5,"B","C"))</f>
        <v>C</v>
      </c>
      <c r="C901" s="6" t="s">
        <v>2017</v>
      </c>
      <c r="D901" s="6" t="s">
        <v>445</v>
      </c>
      <c r="E901" s="6" t="s">
        <v>50</v>
      </c>
      <c r="F901" s="6" t="s">
        <v>1348</v>
      </c>
      <c r="G901" s="7" t="n">
        <f aca="false">J901*S901</f>
        <v>903.355692969485</v>
      </c>
      <c r="H901" s="7" t="n">
        <f aca="false">I901*Parâmetros!$B$6/100*S901</f>
        <v>45.9704718376126</v>
      </c>
      <c r="I901" s="8" t="n">
        <v>10366</v>
      </c>
      <c r="J901" s="8" t="n">
        <v>2037</v>
      </c>
      <c r="K901" s="9" t="n">
        <f aca="false">J901/I901</f>
        <v>0.196507814007332</v>
      </c>
      <c r="L901" s="10" t="n">
        <v>0.193</v>
      </c>
      <c r="M901" s="6" t="str">
        <f aca="false">IF(K901&gt;L901,"sim","não")</f>
        <v>sim</v>
      </c>
      <c r="N901" s="11" t="n">
        <v>-0.29</v>
      </c>
      <c r="O901" s="8" t="n">
        <v>5369</v>
      </c>
      <c r="P901" s="8" t="n">
        <v>2070</v>
      </c>
      <c r="Q901" s="9" t="n">
        <f aca="false">O901/(O901+P901)</f>
        <v>0.721736792579648</v>
      </c>
      <c r="R901" s="10" t="n">
        <v>0.738</v>
      </c>
      <c r="S901" s="12" t="n">
        <f aca="false">2*Q901-1</f>
        <v>0.443473585159296</v>
      </c>
      <c r="T901" s="10" t="n">
        <v>0.123</v>
      </c>
      <c r="U901" s="6" t="s">
        <v>68</v>
      </c>
      <c r="V901" s="6" t="s">
        <v>53</v>
      </c>
      <c r="W901" s="6" t="s">
        <v>54</v>
      </c>
      <c r="X901" s="6" t="s">
        <v>2018</v>
      </c>
      <c r="Y901" s="8" t="n">
        <v>11505</v>
      </c>
    </row>
    <row r="902" customFormat="false" ht="15" hidden="false" customHeight="false" outlineLevel="0" collapsed="false">
      <c r="A902" s="5" t="n">
        <f aca="false">RANK(G902,$G$2:$G$1311)</f>
        <v>901</v>
      </c>
      <c r="B902" s="6" t="str">
        <f aca="false">IF(G902&gt;=Parâmetros!$B$4,"A",IF(G902&gt;=Parâmetros!$B$5,"B","C"))</f>
        <v>C</v>
      </c>
      <c r="C902" s="6" t="s">
        <v>2019</v>
      </c>
      <c r="D902" s="6" t="s">
        <v>49</v>
      </c>
      <c r="E902" s="6" t="s">
        <v>50</v>
      </c>
      <c r="F902" s="6" t="s">
        <v>564</v>
      </c>
      <c r="G902" s="7" t="n">
        <f aca="false">J902*S902</f>
        <v>899.856511903479</v>
      </c>
      <c r="H902" s="7" t="n">
        <f aca="false">I902*Parâmetros!$B$6/100*S902</f>
        <v>56.0882785737369</v>
      </c>
      <c r="I902" s="8" t="n">
        <v>12117</v>
      </c>
      <c r="J902" s="8" t="n">
        <v>1944</v>
      </c>
      <c r="K902" s="9" t="n">
        <f aca="false">J902/I902</f>
        <v>0.16043575142362</v>
      </c>
      <c r="L902" s="10" t="n">
        <v>0.218</v>
      </c>
      <c r="M902" s="6" t="str">
        <f aca="false">IF(K902&gt;L902,"sim","não")</f>
        <v>não</v>
      </c>
      <c r="N902" s="11" t="n">
        <v>-0.9</v>
      </c>
      <c r="O902" s="8" t="n">
        <v>6790</v>
      </c>
      <c r="P902" s="8" t="n">
        <v>2493</v>
      </c>
      <c r="Q902" s="9" t="n">
        <f aca="false">O902/(O902+P902)</f>
        <v>0.731444576106862</v>
      </c>
      <c r="R902" s="10" t="n">
        <v>0.761</v>
      </c>
      <c r="S902" s="12" t="n">
        <f aca="false">2*Q902-1</f>
        <v>0.462889152213724</v>
      </c>
      <c r="T902" s="10" t="n">
        <v>0.138</v>
      </c>
      <c r="U902" s="6" t="s">
        <v>71</v>
      </c>
      <c r="V902" s="6" t="s">
        <v>72</v>
      </c>
      <c r="W902" s="6" t="s">
        <v>54</v>
      </c>
      <c r="X902" s="6" t="s">
        <v>2020</v>
      </c>
      <c r="Y902" s="8" t="n">
        <v>13184</v>
      </c>
    </row>
    <row r="903" customFormat="false" ht="15" hidden="false" customHeight="false" outlineLevel="0" collapsed="false">
      <c r="A903" s="5" t="n">
        <f aca="false">RANK(G903,$G$2:$G$1311)</f>
        <v>902</v>
      </c>
      <c r="B903" s="6" t="str">
        <f aca="false">IF(G903&gt;=Parâmetros!$B$4,"A",IF(G903&gt;=Parâmetros!$B$5,"B","C"))</f>
        <v>C</v>
      </c>
      <c r="C903" s="6" t="s">
        <v>2021</v>
      </c>
      <c r="D903" s="6" t="s">
        <v>49</v>
      </c>
      <c r="E903" s="6" t="s">
        <v>50</v>
      </c>
      <c r="F903" s="6" t="s">
        <v>564</v>
      </c>
      <c r="G903" s="7" t="n">
        <f aca="false">J903*S903</f>
        <v>898.003995769185</v>
      </c>
      <c r="H903" s="7" t="n">
        <f aca="false">I903*Parâmetros!$B$6/100*S903</f>
        <v>64.3488847103067</v>
      </c>
      <c r="I903" s="8" t="n">
        <v>10634</v>
      </c>
      <c r="J903" s="8" t="n">
        <v>1484</v>
      </c>
      <c r="K903" s="9" t="n">
        <f aca="false">J903/I903</f>
        <v>0.139552379161181</v>
      </c>
      <c r="L903" s="10" t="n">
        <v>0.166</v>
      </c>
      <c r="M903" s="6" t="str">
        <f aca="false">IF(K903&gt;L903,"sim","não")</f>
        <v>não</v>
      </c>
      <c r="N903" s="11" t="n">
        <v>-1.43</v>
      </c>
      <c r="O903" s="8" t="n">
        <v>6829</v>
      </c>
      <c r="P903" s="8" t="n">
        <v>1680</v>
      </c>
      <c r="Q903" s="9" t="n">
        <f aca="false">O903/(O903+P903)</f>
        <v>0.802561993183688</v>
      </c>
      <c r="R903" s="10" t="n">
        <v>0.867</v>
      </c>
      <c r="S903" s="12" t="n">
        <f aca="false">2*Q903-1</f>
        <v>0.605123986367376</v>
      </c>
      <c r="T903" s="10" t="n">
        <v>0.112</v>
      </c>
      <c r="U903" s="6" t="s">
        <v>71</v>
      </c>
      <c r="V903" s="6" t="s">
        <v>72</v>
      </c>
      <c r="W903" s="6" t="s">
        <v>54</v>
      </c>
      <c r="X903" s="6" t="s">
        <v>2022</v>
      </c>
      <c r="Y903" s="8" t="n">
        <v>11884</v>
      </c>
    </row>
    <row r="904" customFormat="false" ht="15" hidden="false" customHeight="false" outlineLevel="0" collapsed="false">
      <c r="A904" s="5" t="n">
        <f aca="false">RANK(G904,$G$2:$G$1311)</f>
        <v>903</v>
      </c>
      <c r="B904" s="6" t="str">
        <f aca="false">IF(G904&gt;=Parâmetros!$B$4,"A",IF(G904&gt;=Parâmetros!$B$5,"B","C"))</f>
        <v>C</v>
      </c>
      <c r="C904" s="6" t="s">
        <v>2023</v>
      </c>
      <c r="D904" s="6" t="s">
        <v>49</v>
      </c>
      <c r="E904" s="6" t="s">
        <v>50</v>
      </c>
      <c r="F904" s="6" t="s">
        <v>1239</v>
      </c>
      <c r="G904" s="7" t="n">
        <f aca="false">J904*S904</f>
        <v>897.231424766977</v>
      </c>
      <c r="H904" s="7" t="n">
        <f aca="false">I904*Parâmetros!$B$6/100*S904</f>
        <v>42.4097390146471</v>
      </c>
      <c r="I904" s="8" t="n">
        <v>10361</v>
      </c>
      <c r="J904" s="8" t="n">
        <v>2192</v>
      </c>
      <c r="K904" s="9" t="n">
        <f aca="false">J904/I904</f>
        <v>0.211562590483544</v>
      </c>
      <c r="L904" s="10" t="n">
        <v>0.27</v>
      </c>
      <c r="M904" s="6" t="str">
        <f aca="false">IF(K904&gt;L904,"sim","não")</f>
        <v>não</v>
      </c>
      <c r="N904" s="11" t="n">
        <v>-2.82</v>
      </c>
      <c r="O904" s="8" t="n">
        <v>5292</v>
      </c>
      <c r="P904" s="8" t="n">
        <v>2218</v>
      </c>
      <c r="Q904" s="9" t="n">
        <f aca="false">O904/(O904+P904)</f>
        <v>0.704660452729694</v>
      </c>
      <c r="R904" s="10" t="n">
        <v>0.752</v>
      </c>
      <c r="S904" s="12" t="n">
        <f aca="false">2*Q904-1</f>
        <v>0.409320905459387</v>
      </c>
      <c r="T904" s="10" t="n">
        <v>0.108</v>
      </c>
      <c r="U904" s="6" t="s">
        <v>52</v>
      </c>
      <c r="V904" s="6" t="s">
        <v>53</v>
      </c>
      <c r="W904" s="6" t="s">
        <v>54</v>
      </c>
      <c r="X904" s="6" t="s">
        <v>2024</v>
      </c>
      <c r="Y904" s="8" t="n">
        <v>13080</v>
      </c>
    </row>
    <row r="905" customFormat="false" ht="15" hidden="false" customHeight="false" outlineLevel="0" collapsed="false">
      <c r="A905" s="5" t="n">
        <f aca="false">RANK(G905,$G$2:$G$1311)</f>
        <v>904</v>
      </c>
      <c r="B905" s="6" t="str">
        <f aca="false">IF(G905&gt;=Parâmetros!$B$4,"A",IF(G905&gt;=Parâmetros!$B$5,"B","C"))</f>
        <v>C</v>
      </c>
      <c r="C905" s="6" t="s">
        <v>2025</v>
      </c>
      <c r="D905" s="6" t="s">
        <v>223</v>
      </c>
      <c r="E905" s="6" t="s">
        <v>209</v>
      </c>
      <c r="F905" s="6" t="s">
        <v>2026</v>
      </c>
      <c r="G905" s="7" t="n">
        <f aca="false">J905*S905</f>
        <v>895.7125</v>
      </c>
      <c r="H905" s="7" t="n">
        <f aca="false">I905*Parâmetros!$B$6/100*S905</f>
        <v>55.8086517857143</v>
      </c>
      <c r="I905" s="8" t="n">
        <v>11427</v>
      </c>
      <c r="J905" s="8" t="n">
        <v>1834</v>
      </c>
      <c r="K905" s="9" t="n">
        <f aca="false">J905/I905</f>
        <v>0.160497068346898</v>
      </c>
      <c r="L905" s="10" t="n">
        <v>0.153</v>
      </c>
      <c r="M905" s="6" t="str">
        <f aca="false">IF(K905&gt;L905,"sim","não")</f>
        <v>sim</v>
      </c>
      <c r="N905" s="11" t="n">
        <v>3.63</v>
      </c>
      <c r="O905" s="8" t="n">
        <v>6668</v>
      </c>
      <c r="P905" s="8" t="n">
        <v>2292</v>
      </c>
      <c r="Q905" s="9" t="n">
        <f aca="false">O905/(O905+P905)</f>
        <v>0.744196428571429</v>
      </c>
      <c r="R905" s="10" t="n">
        <v>0.77</v>
      </c>
      <c r="S905" s="12" t="n">
        <f aca="false">2*Q905-1</f>
        <v>0.488392857142857</v>
      </c>
      <c r="T905" s="10" t="n">
        <v>0.065</v>
      </c>
      <c r="U905" s="6" t="s">
        <v>83</v>
      </c>
      <c r="V905" s="6" t="s">
        <v>53</v>
      </c>
      <c r="W905" s="6" t="s">
        <v>54</v>
      </c>
      <c r="X905" s="6" t="s">
        <v>2027</v>
      </c>
      <c r="Y905" s="8" t="n">
        <v>14117</v>
      </c>
    </row>
    <row r="906" customFormat="false" ht="15" hidden="false" customHeight="false" outlineLevel="0" collapsed="false">
      <c r="A906" s="5" t="n">
        <f aca="false">RANK(G906,$G$2:$G$1311)</f>
        <v>905</v>
      </c>
      <c r="B906" s="6" t="str">
        <f aca="false">IF(G906&gt;=Parâmetros!$B$4,"A",IF(G906&gt;=Parâmetros!$B$5,"B","C"))</f>
        <v>C</v>
      </c>
      <c r="C906" s="6" t="s">
        <v>2028</v>
      </c>
      <c r="D906" s="6" t="s">
        <v>86</v>
      </c>
      <c r="E906" s="6" t="s">
        <v>50</v>
      </c>
      <c r="F906" s="6" t="s">
        <v>830</v>
      </c>
      <c r="G906" s="7" t="n">
        <f aca="false">J906*S906</f>
        <v>894.137354282818</v>
      </c>
      <c r="H906" s="7" t="n">
        <f aca="false">I906*Parâmetros!$B$6/100*S906</f>
        <v>43.271104916371</v>
      </c>
      <c r="I906" s="8" t="n">
        <v>8077</v>
      </c>
      <c r="J906" s="8" t="n">
        <v>1669</v>
      </c>
      <c r="K906" s="9" t="n">
        <f aca="false">J906/I906</f>
        <v>0.206636127274978</v>
      </c>
      <c r="L906" s="10" t="n">
        <v>0.288</v>
      </c>
      <c r="M906" s="6" t="str">
        <f aca="false">IF(K906&gt;L906,"sim","não")</f>
        <v>não</v>
      </c>
      <c r="N906" s="11" t="n">
        <v>0.01</v>
      </c>
      <c r="O906" s="8" t="n">
        <v>4545</v>
      </c>
      <c r="P906" s="8" t="n">
        <v>1374</v>
      </c>
      <c r="Q906" s="9" t="n">
        <f aca="false">O906/(O906+P906)</f>
        <v>0.767866193613786</v>
      </c>
      <c r="R906" s="10" t="n">
        <v>0.821</v>
      </c>
      <c r="S906" s="12" t="n">
        <f aca="false">2*Q906-1</f>
        <v>0.535732387227572</v>
      </c>
      <c r="T906" s="10" t="n">
        <v>0.128</v>
      </c>
      <c r="U906" s="6" t="s">
        <v>83</v>
      </c>
      <c r="V906" s="6" t="s">
        <v>53</v>
      </c>
      <c r="W906" s="6" t="s">
        <v>54</v>
      </c>
      <c r="X906" s="6" t="s">
        <v>2029</v>
      </c>
      <c r="Y906" s="8" t="n">
        <v>10231</v>
      </c>
    </row>
    <row r="907" customFormat="false" ht="15" hidden="false" customHeight="false" outlineLevel="0" collapsed="false">
      <c r="A907" s="5" t="n">
        <f aca="false">RANK(G907,$G$2:$G$1311)</f>
        <v>906</v>
      </c>
      <c r="B907" s="6" t="str">
        <f aca="false">IF(G907&gt;=Parâmetros!$B$4,"A",IF(G907&gt;=Parâmetros!$B$5,"B","C"))</f>
        <v>C</v>
      </c>
      <c r="C907" s="6" t="s">
        <v>2030</v>
      </c>
      <c r="D907" s="6" t="s">
        <v>49</v>
      </c>
      <c r="E907" s="6" t="s">
        <v>50</v>
      </c>
      <c r="F907" s="6" t="s">
        <v>1082</v>
      </c>
      <c r="G907" s="7" t="n">
        <f aca="false">J907*S907</f>
        <v>891.904727389869</v>
      </c>
      <c r="H907" s="7" t="n">
        <f aca="false">I907*Parâmetros!$B$6/100*S907</f>
        <v>40.4132294435049</v>
      </c>
      <c r="I907" s="8" t="n">
        <v>17839</v>
      </c>
      <c r="J907" s="8" t="n">
        <v>3937</v>
      </c>
      <c r="K907" s="9" t="n">
        <f aca="false">J907/I907</f>
        <v>0.220696227367005</v>
      </c>
      <c r="L907" s="10" t="n">
        <v>0.308</v>
      </c>
      <c r="M907" s="6" t="str">
        <f aca="false">IF(K907&gt;L907,"sim","não")</f>
        <v>não</v>
      </c>
      <c r="N907" s="11" t="n">
        <v>1.31</v>
      </c>
      <c r="O907" s="8" t="n">
        <v>7615</v>
      </c>
      <c r="P907" s="8" t="n">
        <v>4802</v>
      </c>
      <c r="Q907" s="9" t="n">
        <f aca="false">O907/(O907+P907)</f>
        <v>0.613272126922767</v>
      </c>
      <c r="R907" s="10" t="n">
        <v>0.625</v>
      </c>
      <c r="S907" s="12" t="n">
        <f aca="false">2*Q907-1</f>
        <v>0.226544253845534</v>
      </c>
      <c r="T907" s="10" t="n">
        <v>0.091</v>
      </c>
      <c r="U907" s="6" t="s">
        <v>52</v>
      </c>
      <c r="V907" s="6" t="s">
        <v>53</v>
      </c>
      <c r="W907" s="6" t="s">
        <v>54</v>
      </c>
      <c r="X907" s="6" t="s">
        <v>2031</v>
      </c>
      <c r="Y907" s="8" t="n">
        <v>21902</v>
      </c>
    </row>
    <row r="908" customFormat="false" ht="15" hidden="false" customHeight="false" outlineLevel="0" collapsed="false">
      <c r="A908" s="5" t="n">
        <f aca="false">RANK(G908,$G$2:$G$1311)</f>
        <v>907</v>
      </c>
      <c r="B908" s="6" t="str">
        <f aca="false">IF(G908&gt;=Parâmetros!$B$4,"A",IF(G908&gt;=Parâmetros!$B$5,"B","C"))</f>
        <v>C</v>
      </c>
      <c r="C908" s="6" t="s">
        <v>2032</v>
      </c>
      <c r="D908" s="6" t="s">
        <v>75</v>
      </c>
      <c r="E908" s="6" t="s">
        <v>50</v>
      </c>
      <c r="F908" s="6" t="s">
        <v>905</v>
      </c>
      <c r="G908" s="7" t="n">
        <f aca="false">J908*S908</f>
        <v>891.192239119035</v>
      </c>
      <c r="H908" s="7" t="n">
        <f aca="false">I908*Parâmetros!$B$6/100*S908</f>
        <v>51.1160671211327</v>
      </c>
      <c r="I908" s="8" t="n">
        <v>12630</v>
      </c>
      <c r="J908" s="8" t="n">
        <v>2202</v>
      </c>
      <c r="K908" s="9" t="n">
        <f aca="false">J908/I908</f>
        <v>0.174346793349169</v>
      </c>
      <c r="L908" s="10" t="n">
        <v>0.174</v>
      </c>
      <c r="M908" s="6" t="str">
        <f aca="false">IF(K908&gt;L908,"sim","não")</f>
        <v>sim</v>
      </c>
      <c r="N908" s="11" t="n">
        <v>1.39</v>
      </c>
      <c r="O908" s="8" t="n">
        <v>6697</v>
      </c>
      <c r="P908" s="8" t="n">
        <v>2838</v>
      </c>
      <c r="Q908" s="9" t="n">
        <f aca="false">O908/(O908+P908)</f>
        <v>0.702359727320399</v>
      </c>
      <c r="R908" s="10" t="n">
        <v>0.742</v>
      </c>
      <c r="S908" s="12" t="n">
        <f aca="false">2*Q908-1</f>
        <v>0.404719454640797</v>
      </c>
      <c r="T908" s="10" t="n">
        <v>0.107</v>
      </c>
      <c r="U908" s="6" t="s">
        <v>63</v>
      </c>
      <c r="V908" s="6" t="s">
        <v>59</v>
      </c>
      <c r="W908" s="6" t="s">
        <v>54</v>
      </c>
      <c r="X908" s="6" t="s">
        <v>2033</v>
      </c>
      <c r="Y908" s="8" t="n">
        <v>10822</v>
      </c>
    </row>
    <row r="909" customFormat="false" ht="15" hidden="false" customHeight="false" outlineLevel="0" collapsed="false">
      <c r="A909" s="5" t="n">
        <f aca="false">RANK(G909,$G$2:$G$1311)</f>
        <v>908</v>
      </c>
      <c r="B909" s="6" t="str">
        <f aca="false">IF(G909&gt;=Parâmetros!$B$4,"A",IF(G909&gt;=Parâmetros!$B$5,"B","C"))</f>
        <v>C</v>
      </c>
      <c r="C909" s="6" t="s">
        <v>2034</v>
      </c>
      <c r="D909" s="6" t="s">
        <v>351</v>
      </c>
      <c r="E909" s="6" t="s">
        <v>50</v>
      </c>
      <c r="F909" s="6" t="s">
        <v>845</v>
      </c>
      <c r="G909" s="7" t="n">
        <f aca="false">J909*S909</f>
        <v>889.786872176455</v>
      </c>
      <c r="H909" s="7" t="n">
        <f aca="false">I909*Parâmetros!$B$6/100*S909</f>
        <v>43.4245708211533</v>
      </c>
      <c r="I909" s="8" t="n">
        <v>10522</v>
      </c>
      <c r="J909" s="8" t="n">
        <v>2156</v>
      </c>
      <c r="K909" s="9" t="n">
        <f aca="false">J909/I909</f>
        <v>0.204904010644364</v>
      </c>
      <c r="L909" s="10" t="n">
        <v>0.234</v>
      </c>
      <c r="M909" s="6" t="str">
        <f aca="false">IF(K909&gt;L909,"sim","não")</f>
        <v>não</v>
      </c>
      <c r="N909" s="11" t="n">
        <v>-0.25</v>
      </c>
      <c r="O909" s="8" t="n">
        <v>5316</v>
      </c>
      <c r="P909" s="8" t="n">
        <v>2210</v>
      </c>
      <c r="Q909" s="9" t="n">
        <f aca="false">O909/(O909+P909)</f>
        <v>0.706351315439809</v>
      </c>
      <c r="R909" s="10" t="n">
        <v>0.705</v>
      </c>
      <c r="S909" s="12" t="n">
        <f aca="false">2*Q909-1</f>
        <v>0.412702630879617</v>
      </c>
      <c r="T909" s="10" t="n">
        <v>0.097</v>
      </c>
      <c r="U909" s="6" t="s">
        <v>71</v>
      </c>
      <c r="V909" s="6" t="s">
        <v>72</v>
      </c>
      <c r="W909" s="6" t="s">
        <v>54</v>
      </c>
      <c r="X909" s="6" t="s">
        <v>2035</v>
      </c>
      <c r="Y909" s="8" t="n">
        <v>12012</v>
      </c>
    </row>
    <row r="910" customFormat="false" ht="15" hidden="false" customHeight="false" outlineLevel="0" collapsed="false">
      <c r="A910" s="5" t="n">
        <f aca="false">RANK(G910,$G$2:$G$1311)</f>
        <v>909</v>
      </c>
      <c r="B910" s="6" t="str">
        <f aca="false">IF(G910&gt;=Parâmetros!$B$4,"A",IF(G910&gt;=Parâmetros!$B$5,"B","C"))</f>
        <v>C</v>
      </c>
      <c r="C910" s="6" t="s">
        <v>2036</v>
      </c>
      <c r="D910" s="6" t="s">
        <v>49</v>
      </c>
      <c r="E910" s="6" t="s">
        <v>50</v>
      </c>
      <c r="F910" s="6" t="s">
        <v>230</v>
      </c>
      <c r="G910" s="7" t="n">
        <f aca="false">J910*S910</f>
        <v>885.629318036966</v>
      </c>
      <c r="H910" s="7" t="n">
        <f aca="false">I910*Parâmetros!$B$6/100*S910</f>
        <v>41.6733142128744</v>
      </c>
      <c r="I910" s="8" t="n">
        <v>10945</v>
      </c>
      <c r="J910" s="8" t="n">
        <v>2326</v>
      </c>
      <c r="K910" s="9" t="n">
        <f aca="false">J910/I910</f>
        <v>0.212517131110096</v>
      </c>
      <c r="L910" s="10" t="n">
        <v>0.26</v>
      </c>
      <c r="M910" s="6" t="str">
        <f aca="false">IF(K910&gt;L910,"sim","não")</f>
        <v>não</v>
      </c>
      <c r="N910" s="11" t="n">
        <v>-0.59</v>
      </c>
      <c r="O910" s="8" t="n">
        <v>5416</v>
      </c>
      <c r="P910" s="8" t="n">
        <v>2429</v>
      </c>
      <c r="Q910" s="9" t="n">
        <f aca="false">O910/(O910+P910)</f>
        <v>0.690376035691523</v>
      </c>
      <c r="R910" s="10" t="n">
        <v>0.722</v>
      </c>
      <c r="S910" s="12" t="n">
        <f aca="false">2*Q910-1</f>
        <v>0.380752071383047</v>
      </c>
      <c r="T910" s="10" t="n">
        <v>0.118</v>
      </c>
      <c r="U910" s="6" t="s">
        <v>77</v>
      </c>
      <c r="V910" s="6" t="s">
        <v>59</v>
      </c>
      <c r="W910" s="6" t="s">
        <v>54</v>
      </c>
      <c r="X910" s="6" t="s">
        <v>2037</v>
      </c>
      <c r="Y910" s="8" t="n">
        <v>13622</v>
      </c>
    </row>
    <row r="911" customFormat="false" ht="15" hidden="false" customHeight="false" outlineLevel="0" collapsed="false">
      <c r="A911" s="5" t="n">
        <f aca="false">RANK(G911,$G$2:$G$1311)</f>
        <v>910</v>
      </c>
      <c r="B911" s="6" t="str">
        <f aca="false">IF(G911&gt;=Parâmetros!$B$4,"A",IF(G911&gt;=Parâmetros!$B$5,"B","C"))</f>
        <v>C</v>
      </c>
      <c r="C911" s="6" t="s">
        <v>2038</v>
      </c>
      <c r="D911" s="6" t="s">
        <v>66</v>
      </c>
      <c r="E911" s="6" t="s">
        <v>50</v>
      </c>
      <c r="F911" s="6" t="s">
        <v>634</v>
      </c>
      <c r="G911" s="7" t="n">
        <f aca="false">J911*S911</f>
        <v>885.345270437145</v>
      </c>
      <c r="H911" s="7" t="n">
        <f aca="false">I911*Parâmetros!$B$6/100*S911</f>
        <v>35.895218572487</v>
      </c>
      <c r="I911" s="8" t="n">
        <v>17746</v>
      </c>
      <c r="J911" s="8" t="n">
        <v>4377</v>
      </c>
      <c r="K911" s="9" t="n">
        <f aca="false">J911/I911</f>
        <v>0.246647131748</v>
      </c>
      <c r="L911" s="10" t="n">
        <v>0.244</v>
      </c>
      <c r="M911" s="6" t="str">
        <f aca="false">IF(K911&gt;L911,"sim","não")</f>
        <v>sim</v>
      </c>
      <c r="N911" s="11" t="n">
        <v>1.41</v>
      </c>
      <c r="O911" s="8" t="n">
        <v>7302</v>
      </c>
      <c r="P911" s="8" t="n">
        <v>4845</v>
      </c>
      <c r="Q911" s="9" t="n">
        <f aca="false">O911/(O911+P911)</f>
        <v>0.601136082983453</v>
      </c>
      <c r="R911" s="10" t="n">
        <v>0.58</v>
      </c>
      <c r="S911" s="12" t="n">
        <f aca="false">2*Q911-1</f>
        <v>0.202272165966905</v>
      </c>
      <c r="T911" s="10" t="n">
        <v>0.074</v>
      </c>
      <c r="U911" s="6" t="s">
        <v>71</v>
      </c>
      <c r="V911" s="6" t="s">
        <v>72</v>
      </c>
      <c r="W911" s="6" t="s">
        <v>54</v>
      </c>
      <c r="X911" s="6" t="s">
        <v>2039</v>
      </c>
      <c r="Y911" s="8" t="n">
        <v>18825</v>
      </c>
    </row>
    <row r="912" customFormat="false" ht="15" hidden="false" customHeight="false" outlineLevel="0" collapsed="false">
      <c r="A912" s="5" t="n">
        <f aca="false">RANK(G912,$G$2:$G$1311)</f>
        <v>911</v>
      </c>
      <c r="B912" s="6" t="str">
        <f aca="false">IF(G912&gt;=Parâmetros!$B$4,"A",IF(G912&gt;=Parâmetros!$B$5,"B","C"))</f>
        <v>C</v>
      </c>
      <c r="C912" s="6" t="s">
        <v>2040</v>
      </c>
      <c r="D912" s="6" t="s">
        <v>75</v>
      </c>
      <c r="E912" s="6" t="s">
        <v>50</v>
      </c>
      <c r="F912" s="6" t="s">
        <v>708</v>
      </c>
      <c r="G912" s="7" t="n">
        <f aca="false">J912*S912</f>
        <v>884.601372885511</v>
      </c>
      <c r="H912" s="7" t="n">
        <f aca="false">I912*Parâmetros!$B$6/100*S912</f>
        <v>54.1309732777642</v>
      </c>
      <c r="I912" s="8" t="n">
        <v>10776</v>
      </c>
      <c r="J912" s="8" t="n">
        <v>1761</v>
      </c>
      <c r="K912" s="9" t="n">
        <f aca="false">J912/I912</f>
        <v>0.163418708240535</v>
      </c>
      <c r="L912" s="10" t="n">
        <v>0.178</v>
      </c>
      <c r="M912" s="6" t="str">
        <f aca="false">IF(K912&gt;L912,"sim","não")</f>
        <v>não</v>
      </c>
      <c r="N912" s="11" t="n">
        <v>0.41</v>
      </c>
      <c r="O912" s="8" t="n">
        <v>6128</v>
      </c>
      <c r="P912" s="8" t="n">
        <v>2030</v>
      </c>
      <c r="Q912" s="9" t="n">
        <f aca="false">O912/(O912+P912)</f>
        <v>0.751164501103212</v>
      </c>
      <c r="R912" s="10" t="n">
        <v>0.788</v>
      </c>
      <c r="S912" s="12" t="n">
        <f aca="false">2*Q912-1</f>
        <v>0.502329002206423</v>
      </c>
      <c r="T912" s="10" t="n">
        <v>0.105</v>
      </c>
      <c r="U912" s="6" t="s">
        <v>77</v>
      </c>
      <c r="V912" s="6" t="s">
        <v>59</v>
      </c>
      <c r="W912" s="6" t="s">
        <v>54</v>
      </c>
      <c r="X912" s="6" t="s">
        <v>2041</v>
      </c>
      <c r="Y912" s="8" t="n">
        <v>11186</v>
      </c>
    </row>
    <row r="913" customFormat="false" ht="15" hidden="false" customHeight="false" outlineLevel="0" collapsed="false">
      <c r="A913" s="5" t="n">
        <f aca="false">RANK(G913,$G$2:$G$1311)</f>
        <v>912</v>
      </c>
      <c r="B913" s="6" t="str">
        <f aca="false">IF(G913&gt;=Parâmetros!$B$4,"A",IF(G913&gt;=Parâmetros!$B$5,"B","C"))</f>
        <v>C</v>
      </c>
      <c r="C913" s="6" t="s">
        <v>2042</v>
      </c>
      <c r="D913" s="6" t="s">
        <v>86</v>
      </c>
      <c r="E913" s="6" t="s">
        <v>50</v>
      </c>
      <c r="F913" s="6" t="s">
        <v>336</v>
      </c>
      <c r="G913" s="7" t="n">
        <f aca="false">J913*S913</f>
        <v>882.318344134374</v>
      </c>
      <c r="H913" s="7" t="n">
        <f aca="false">I913*Parâmetros!$B$6/100*S913</f>
        <v>45.012056606269</v>
      </c>
      <c r="I913" s="8" t="n">
        <v>10096</v>
      </c>
      <c r="J913" s="8" t="n">
        <v>1979</v>
      </c>
      <c r="K913" s="9" t="n">
        <f aca="false">J913/I913</f>
        <v>0.19601822503962</v>
      </c>
      <c r="L913" s="10" t="n">
        <v>0.279</v>
      </c>
      <c r="M913" s="6" t="str">
        <f aca="false">IF(K913&gt;L913,"sim","não")</f>
        <v>não</v>
      </c>
      <c r="N913" s="11" t="n">
        <v>1.26</v>
      </c>
      <c r="O913" s="8" t="n">
        <v>5466</v>
      </c>
      <c r="P913" s="8" t="n">
        <v>2095</v>
      </c>
      <c r="Q913" s="9" t="n">
        <f aca="false">O913/(O913+P913)</f>
        <v>0.722920248644359</v>
      </c>
      <c r="R913" s="10" t="n">
        <v>0.792</v>
      </c>
      <c r="S913" s="12" t="n">
        <f aca="false">2*Q913-1</f>
        <v>0.445840497288718</v>
      </c>
      <c r="T913" s="10" t="n">
        <v>0.075</v>
      </c>
      <c r="U913" s="6" t="s">
        <v>52</v>
      </c>
      <c r="V913" s="6" t="s">
        <v>53</v>
      </c>
      <c r="W913" s="6" t="s">
        <v>54</v>
      </c>
      <c r="X913" s="6" t="s">
        <v>2043</v>
      </c>
      <c r="Y913" s="8" t="n">
        <v>11750</v>
      </c>
    </row>
    <row r="914" customFormat="false" ht="15" hidden="false" customHeight="false" outlineLevel="0" collapsed="false">
      <c r="A914" s="5" t="n">
        <f aca="false">RANK(G914,$G$2:$G$1311)</f>
        <v>913</v>
      </c>
      <c r="B914" s="6" t="str">
        <f aca="false">IF(G914&gt;=Parâmetros!$B$4,"A",IF(G914&gt;=Parâmetros!$B$5,"B","C"))</f>
        <v>C</v>
      </c>
      <c r="C914" s="6" t="s">
        <v>2044</v>
      </c>
      <c r="D914" s="6" t="s">
        <v>49</v>
      </c>
      <c r="E914" s="6" t="s">
        <v>50</v>
      </c>
      <c r="F914" s="6" t="s">
        <v>1239</v>
      </c>
      <c r="G914" s="7" t="n">
        <f aca="false">J914*S914</f>
        <v>879.316189511021</v>
      </c>
      <c r="H914" s="7" t="n">
        <f aca="false">I914*Parâmetros!$B$6/100*S914</f>
        <v>47.3585153280973</v>
      </c>
      <c r="I914" s="8" t="n">
        <v>10874</v>
      </c>
      <c r="J914" s="8" t="n">
        <v>2019</v>
      </c>
      <c r="K914" s="9" t="n">
        <f aca="false">J914/I914</f>
        <v>0.185672245723745</v>
      </c>
      <c r="L914" s="10" t="n">
        <v>0.252</v>
      </c>
      <c r="M914" s="6" t="str">
        <f aca="false">IF(K914&gt;L914,"sim","não")</f>
        <v>não</v>
      </c>
      <c r="N914" s="11" t="n">
        <v>-0.62</v>
      </c>
      <c r="O914" s="8" t="n">
        <v>5666</v>
      </c>
      <c r="P914" s="8" t="n">
        <v>2228</v>
      </c>
      <c r="Q914" s="9" t="n">
        <f aca="false">O914/(O914+P914)</f>
        <v>0.717760324296934</v>
      </c>
      <c r="R914" s="10" t="n">
        <v>0.753</v>
      </c>
      <c r="S914" s="12" t="n">
        <f aca="false">2*Q914-1</f>
        <v>0.435520648593869</v>
      </c>
      <c r="T914" s="10" t="n">
        <v>0.096</v>
      </c>
      <c r="U914" s="6" t="s">
        <v>169</v>
      </c>
      <c r="V914" s="6" t="s">
        <v>59</v>
      </c>
      <c r="W914" s="6" t="s">
        <v>54</v>
      </c>
      <c r="X914" s="6" t="s">
        <v>2045</v>
      </c>
      <c r="Y914" s="8" t="n">
        <v>13377</v>
      </c>
    </row>
    <row r="915" customFormat="false" ht="15" hidden="false" customHeight="false" outlineLevel="0" collapsed="false">
      <c r="A915" s="5" t="n">
        <f aca="false">RANK(G915,$G$2:$G$1311)</f>
        <v>914</v>
      </c>
      <c r="B915" s="6" t="str">
        <f aca="false">IF(G915&gt;=Parâmetros!$B$4,"A",IF(G915&gt;=Parâmetros!$B$5,"B","C"))</f>
        <v>C</v>
      </c>
      <c r="C915" s="6" t="s">
        <v>2046</v>
      </c>
      <c r="D915" s="6" t="s">
        <v>141</v>
      </c>
      <c r="E915" s="6" t="s">
        <v>142</v>
      </c>
      <c r="F915" s="6" t="s">
        <v>2011</v>
      </c>
      <c r="G915" s="7" t="n">
        <f aca="false">J915*S915</f>
        <v>876.398484848485</v>
      </c>
      <c r="H915" s="7" t="n">
        <f aca="false">I915*Parâmetros!$B$6/100*S915</f>
        <v>31.8941515151515</v>
      </c>
      <c r="I915" s="8" t="n">
        <v>10390</v>
      </c>
      <c r="J915" s="8" t="n">
        <v>2855</v>
      </c>
      <c r="K915" s="9" t="n">
        <f aca="false">J915/I915</f>
        <v>0.274783445620789</v>
      </c>
      <c r="L915" s="10" t="n">
        <v>0.256</v>
      </c>
      <c r="M915" s="6" t="str">
        <f aca="false">IF(K915&gt;L915,"sim","não")</f>
        <v>sim</v>
      </c>
      <c r="N915" s="11" t="n">
        <v>-0.5</v>
      </c>
      <c r="O915" s="8" t="n">
        <v>4313</v>
      </c>
      <c r="P915" s="8" t="n">
        <v>2287</v>
      </c>
      <c r="Q915" s="9" t="n">
        <f aca="false">O915/(O915+P915)</f>
        <v>0.653484848484848</v>
      </c>
      <c r="R915" s="10" t="n">
        <v>0.692</v>
      </c>
      <c r="S915" s="12" t="n">
        <f aca="false">2*Q915-1</f>
        <v>0.306969696969697</v>
      </c>
      <c r="T915" s="10" t="n">
        <v>0.15</v>
      </c>
      <c r="U915" s="6" t="s">
        <v>102</v>
      </c>
      <c r="V915" s="6" t="s">
        <v>72</v>
      </c>
      <c r="W915" s="6" t="s">
        <v>54</v>
      </c>
      <c r="X915" s="6" t="s">
        <v>2047</v>
      </c>
      <c r="Y915" s="8" t="n">
        <v>12419</v>
      </c>
    </row>
    <row r="916" customFormat="false" ht="15" hidden="false" customHeight="false" outlineLevel="0" collapsed="false">
      <c r="A916" s="5" t="n">
        <f aca="false">RANK(G916,$G$2:$G$1311)</f>
        <v>915</v>
      </c>
      <c r="B916" s="6" t="str">
        <f aca="false">IF(G916&gt;=Parâmetros!$B$4,"A",IF(G916&gt;=Parâmetros!$B$5,"B","C"))</f>
        <v>C</v>
      </c>
      <c r="C916" s="6" t="s">
        <v>2048</v>
      </c>
      <c r="D916" s="6" t="s">
        <v>75</v>
      </c>
      <c r="E916" s="6" t="s">
        <v>50</v>
      </c>
      <c r="F916" s="6" t="s">
        <v>258</v>
      </c>
      <c r="G916" s="7" t="n">
        <f aca="false">J916*S916</f>
        <v>876.123876829884</v>
      </c>
      <c r="H916" s="7" t="n">
        <f aca="false">I916*Parâmetros!$B$6/100*S916</f>
        <v>58.4831408379606</v>
      </c>
      <c r="I916" s="8" t="n">
        <v>13277</v>
      </c>
      <c r="J916" s="8" t="n">
        <v>1989</v>
      </c>
      <c r="K916" s="9" t="n">
        <f aca="false">J916/I916</f>
        <v>0.149807938540333</v>
      </c>
      <c r="L916" s="10" t="n">
        <v>0.143</v>
      </c>
      <c r="M916" s="6" t="str">
        <f aca="false">IF(K916&gt;L916,"sim","não")</f>
        <v>sim</v>
      </c>
      <c r="N916" s="11" t="n">
        <v>-0.65</v>
      </c>
      <c r="O916" s="8" t="n">
        <v>7134</v>
      </c>
      <c r="P916" s="8" t="n">
        <v>2771</v>
      </c>
      <c r="Q916" s="9" t="n">
        <f aca="false">O916/(O916+P916)</f>
        <v>0.720242301867744</v>
      </c>
      <c r="R916" s="10" t="n">
        <v>0.799</v>
      </c>
      <c r="S916" s="12" t="n">
        <f aca="false">2*Q916-1</f>
        <v>0.440484603735487</v>
      </c>
      <c r="T916" s="10" t="n">
        <v>0.103</v>
      </c>
      <c r="U916" s="6" t="s">
        <v>77</v>
      </c>
      <c r="V916" s="6" t="s">
        <v>59</v>
      </c>
      <c r="W916" s="6" t="s">
        <v>54</v>
      </c>
      <c r="X916" s="6" t="s">
        <v>2049</v>
      </c>
      <c r="Y916" s="8" t="n">
        <v>15157</v>
      </c>
    </row>
    <row r="917" customFormat="false" ht="15" hidden="false" customHeight="false" outlineLevel="0" collapsed="false">
      <c r="A917" s="5" t="n">
        <f aca="false">RANK(G917,$G$2:$G$1311)</f>
        <v>916</v>
      </c>
      <c r="B917" s="6" t="str">
        <f aca="false">IF(G917&gt;=Parâmetros!$B$4,"A",IF(G917&gt;=Parâmetros!$B$5,"B","C"))</f>
        <v>C</v>
      </c>
      <c r="C917" s="6" t="s">
        <v>2050</v>
      </c>
      <c r="D917" s="6" t="s">
        <v>177</v>
      </c>
      <c r="E917" s="6" t="s">
        <v>50</v>
      </c>
      <c r="F917" s="6" t="s">
        <v>940</v>
      </c>
      <c r="G917" s="7" t="n">
        <f aca="false">J917*S917</f>
        <v>875.243722900071</v>
      </c>
      <c r="H917" s="7" t="n">
        <f aca="false">I917*Parâmetros!$B$6/100*S917</f>
        <v>40.7491479278008</v>
      </c>
      <c r="I917" s="8" t="n">
        <v>13930</v>
      </c>
      <c r="J917" s="8" t="n">
        <v>2992</v>
      </c>
      <c r="K917" s="9" t="n">
        <f aca="false">J917/I917</f>
        <v>0.214788226848528</v>
      </c>
      <c r="L917" s="10" t="n">
        <v>0.235</v>
      </c>
      <c r="M917" s="6" t="str">
        <f aca="false">IF(K917&gt;L917,"sim","não")</f>
        <v>não</v>
      </c>
      <c r="N917" s="11" t="n">
        <v>5.09</v>
      </c>
      <c r="O917" s="8" t="n">
        <v>6409</v>
      </c>
      <c r="P917" s="8" t="n">
        <v>3508</v>
      </c>
      <c r="Q917" s="9" t="n">
        <f aca="false">O917/(O917+P917)</f>
        <v>0.646263991126349</v>
      </c>
      <c r="R917" s="10" t="n">
        <v>0.67</v>
      </c>
      <c r="S917" s="12" t="n">
        <f aca="false">2*Q917-1</f>
        <v>0.292527982252697</v>
      </c>
      <c r="T917" s="10" t="n">
        <v>0.088</v>
      </c>
      <c r="U917" s="6" t="s">
        <v>96</v>
      </c>
      <c r="V917" s="6" t="s">
        <v>72</v>
      </c>
      <c r="W917" s="6" t="s">
        <v>54</v>
      </c>
      <c r="X917" s="6" t="s">
        <v>2051</v>
      </c>
      <c r="Y917" s="8" t="n">
        <v>15908</v>
      </c>
    </row>
    <row r="918" customFormat="false" ht="15" hidden="false" customHeight="false" outlineLevel="0" collapsed="false">
      <c r="A918" s="5" t="n">
        <f aca="false">RANK(G918,$G$2:$G$1311)</f>
        <v>917</v>
      </c>
      <c r="B918" s="6" t="str">
        <f aca="false">IF(G918&gt;=Parâmetros!$B$4,"A",IF(G918&gt;=Parâmetros!$B$5,"B","C"))</f>
        <v>C</v>
      </c>
      <c r="C918" s="6" t="s">
        <v>2052</v>
      </c>
      <c r="D918" s="6" t="s">
        <v>177</v>
      </c>
      <c r="E918" s="6" t="s">
        <v>50</v>
      </c>
      <c r="F918" s="6" t="s">
        <v>368</v>
      </c>
      <c r="G918" s="7" t="n">
        <f aca="false">J918*S918</f>
        <v>874.589709587588</v>
      </c>
      <c r="H918" s="7" t="n">
        <f aca="false">I918*Parâmetros!$B$6/100*S918</f>
        <v>42.4271648322504</v>
      </c>
      <c r="I918" s="8" t="n">
        <v>10425</v>
      </c>
      <c r="J918" s="8" t="n">
        <v>2149</v>
      </c>
      <c r="K918" s="9" t="n">
        <f aca="false">J918/I918</f>
        <v>0.206139088729017</v>
      </c>
      <c r="L918" s="10" t="n">
        <v>0.238</v>
      </c>
      <c r="M918" s="6" t="str">
        <f aca="false">IF(K918&gt;L918,"sim","não")</f>
        <v>não</v>
      </c>
      <c r="N918" s="11" t="n">
        <v>3.04</v>
      </c>
      <c r="O918" s="8" t="n">
        <v>5305</v>
      </c>
      <c r="P918" s="8" t="n">
        <v>2236</v>
      </c>
      <c r="Q918" s="9" t="n">
        <f aca="false">O918/(O918+P918)</f>
        <v>0.703487601113911</v>
      </c>
      <c r="R918" s="10" t="n">
        <v>0.749</v>
      </c>
      <c r="S918" s="12" t="n">
        <f aca="false">2*Q918-1</f>
        <v>0.406975202227821</v>
      </c>
      <c r="T918" s="10" t="n">
        <v>0.098</v>
      </c>
      <c r="U918" s="6" t="s">
        <v>102</v>
      </c>
      <c r="V918" s="6" t="s">
        <v>72</v>
      </c>
      <c r="W918" s="6" t="s">
        <v>54</v>
      </c>
      <c r="X918" s="6" t="s">
        <v>2053</v>
      </c>
      <c r="Y918" s="8" t="n">
        <v>11080</v>
      </c>
    </row>
    <row r="919" customFormat="false" ht="15" hidden="false" customHeight="false" outlineLevel="0" collapsed="false">
      <c r="A919" s="5" t="n">
        <f aca="false">RANK(G919,$G$2:$G$1311)</f>
        <v>918</v>
      </c>
      <c r="B919" s="6" t="str">
        <f aca="false">IF(G919&gt;=Parâmetros!$B$4,"A",IF(G919&gt;=Parâmetros!$B$5,"B","C"))</f>
        <v>C</v>
      </c>
      <c r="C919" s="6" t="s">
        <v>1032</v>
      </c>
      <c r="D919" s="6" t="s">
        <v>351</v>
      </c>
      <c r="E919" s="6" t="s">
        <v>50</v>
      </c>
      <c r="F919" s="6" t="s">
        <v>1032</v>
      </c>
      <c r="G919" s="7" t="n">
        <f aca="false">J919*S919</f>
        <v>871.974895950321</v>
      </c>
      <c r="H919" s="7" t="n">
        <f aca="false">I919*Parâmetros!$B$6/100*S919</f>
        <v>49.6546746383035</v>
      </c>
      <c r="I919" s="8" t="n">
        <v>20113</v>
      </c>
      <c r="J919" s="8" t="n">
        <v>3532</v>
      </c>
      <c r="K919" s="9" t="n">
        <f aca="false">J919/I919</f>
        <v>0.175607815840501</v>
      </c>
      <c r="L919" s="10" t="n">
        <v>0.189</v>
      </c>
      <c r="M919" s="6" t="str">
        <f aca="false">IF(K919&gt;L919,"sim","não")</f>
        <v>não</v>
      </c>
      <c r="N919" s="11" t="n">
        <v>0.93</v>
      </c>
      <c r="O919" s="8" t="n">
        <v>9437</v>
      </c>
      <c r="P919" s="8" t="n">
        <v>5700</v>
      </c>
      <c r="Q919" s="9" t="n">
        <f aca="false">O919/(O919+P919)</f>
        <v>0.623439254806104</v>
      </c>
      <c r="R919" s="10" t="n">
        <v>0.644</v>
      </c>
      <c r="S919" s="12" t="n">
        <f aca="false">2*Q919-1</f>
        <v>0.246878509612209</v>
      </c>
      <c r="T919" s="10" t="n">
        <v>0.094</v>
      </c>
      <c r="U919" s="6" t="s">
        <v>52</v>
      </c>
      <c r="V919" s="6" t="s">
        <v>53</v>
      </c>
      <c r="W919" s="6" t="s">
        <v>54</v>
      </c>
      <c r="X919" s="6" t="s">
        <v>2054</v>
      </c>
      <c r="Y919" s="8" t="n">
        <v>26618</v>
      </c>
    </row>
    <row r="920" customFormat="false" ht="15" hidden="false" customHeight="false" outlineLevel="0" collapsed="false">
      <c r="A920" s="5" t="n">
        <f aca="false">RANK(G920,$G$2:$G$1311)</f>
        <v>919</v>
      </c>
      <c r="B920" s="6" t="str">
        <f aca="false">IF(G920&gt;=Parâmetros!$B$4,"A",IF(G920&gt;=Parâmetros!$B$5,"B","C"))</f>
        <v>C</v>
      </c>
      <c r="C920" s="6" t="s">
        <v>2055</v>
      </c>
      <c r="D920" s="6" t="s">
        <v>1100</v>
      </c>
      <c r="E920" s="6" t="s">
        <v>209</v>
      </c>
      <c r="F920" s="6" t="s">
        <v>2055</v>
      </c>
      <c r="G920" s="7" t="n">
        <f aca="false">J920*S920</f>
        <v>870.905717570816</v>
      </c>
      <c r="H920" s="7" t="n">
        <f aca="false">I920*Parâmetros!$B$6/100*S920</f>
        <v>34.7745061147695</v>
      </c>
      <c r="I920" s="8" t="n">
        <v>28170</v>
      </c>
      <c r="J920" s="8" t="n">
        <v>7055</v>
      </c>
      <c r="K920" s="9" t="n">
        <f aca="false">J920/I920</f>
        <v>0.250443734469294</v>
      </c>
      <c r="L920" s="10" t="n">
        <v>0.264</v>
      </c>
      <c r="M920" s="6" t="str">
        <f aca="false">IF(K920&gt;L920,"sim","não")</f>
        <v>não</v>
      </c>
      <c r="N920" s="11" t="n">
        <v>7.97</v>
      </c>
      <c r="O920" s="8" t="n">
        <v>10748</v>
      </c>
      <c r="P920" s="8" t="n">
        <v>8386</v>
      </c>
      <c r="Q920" s="9" t="n">
        <f aca="false">O920/(O920+P920)</f>
        <v>0.561722588063134</v>
      </c>
      <c r="R920" s="10" t="n">
        <v>0.606</v>
      </c>
      <c r="S920" s="12" t="n">
        <f aca="false">2*Q920-1</f>
        <v>0.123445176126267</v>
      </c>
      <c r="T920" s="10" t="n">
        <v>0.068</v>
      </c>
      <c r="U920" s="6" t="s">
        <v>83</v>
      </c>
      <c r="V920" s="6" t="s">
        <v>53</v>
      </c>
      <c r="W920" s="6" t="s">
        <v>54</v>
      </c>
      <c r="X920" s="6" t="s">
        <v>2056</v>
      </c>
      <c r="Y920" s="8" t="n">
        <v>35114</v>
      </c>
    </row>
    <row r="921" customFormat="false" ht="15" hidden="false" customHeight="false" outlineLevel="0" collapsed="false">
      <c r="A921" s="5" t="n">
        <f aca="false">RANK(G921,$G$2:$G$1311)</f>
        <v>920</v>
      </c>
      <c r="B921" s="6" t="str">
        <f aca="false">IF(G921&gt;=Parâmetros!$B$4,"A",IF(G921&gt;=Parâmetros!$B$5,"B","C"))</f>
        <v>C</v>
      </c>
      <c r="C921" s="6" t="s">
        <v>2057</v>
      </c>
      <c r="D921" s="6" t="s">
        <v>49</v>
      </c>
      <c r="E921" s="6" t="s">
        <v>50</v>
      </c>
      <c r="F921" s="6" t="s">
        <v>323</v>
      </c>
      <c r="G921" s="7" t="n">
        <f aca="false">J921*S921</f>
        <v>867.534705727105</v>
      </c>
      <c r="H921" s="7" t="n">
        <f aca="false">I921*Parâmetros!$B$6/100*S921</f>
        <v>50.7587041435735</v>
      </c>
      <c r="I921" s="8" t="n">
        <v>9929</v>
      </c>
      <c r="J921" s="8" t="n">
        <v>1697</v>
      </c>
      <c r="K921" s="9" t="n">
        <f aca="false">J921/I921</f>
        <v>0.170913485748817</v>
      </c>
      <c r="L921" s="10" t="n">
        <v>0.249</v>
      </c>
      <c r="M921" s="6" t="str">
        <f aca="false">IF(K921&gt;L921,"sim","não")</f>
        <v>não</v>
      </c>
      <c r="N921" s="11" t="n">
        <v>-0.8</v>
      </c>
      <c r="O921" s="8" t="n">
        <v>5726</v>
      </c>
      <c r="P921" s="8" t="n">
        <v>1852</v>
      </c>
      <c r="Q921" s="9" t="n">
        <f aca="false">O921/(O921+P921)</f>
        <v>0.75560833993138</v>
      </c>
      <c r="R921" s="10" t="n">
        <v>0.834</v>
      </c>
      <c r="S921" s="12" t="n">
        <f aca="false">2*Q921-1</f>
        <v>0.511216679862761</v>
      </c>
      <c r="T921" s="10" t="n">
        <v>0.111</v>
      </c>
      <c r="U921" s="6" t="s">
        <v>71</v>
      </c>
      <c r="V921" s="6" t="s">
        <v>72</v>
      </c>
      <c r="W921" s="6" t="s">
        <v>54</v>
      </c>
      <c r="X921" s="6" t="s">
        <v>2058</v>
      </c>
      <c r="Y921" s="8" t="n">
        <v>14773</v>
      </c>
    </row>
    <row r="922" customFormat="false" ht="15" hidden="false" customHeight="false" outlineLevel="0" collapsed="false">
      <c r="A922" s="5" t="n">
        <f aca="false">RANK(G922,$G$2:$G$1311)</f>
        <v>921</v>
      </c>
      <c r="B922" s="6" t="str">
        <f aca="false">IF(G922&gt;=Parâmetros!$B$4,"A",IF(G922&gt;=Parâmetros!$B$5,"B","C"))</f>
        <v>C</v>
      </c>
      <c r="C922" s="6" t="s">
        <v>2059</v>
      </c>
      <c r="D922" s="6" t="s">
        <v>1100</v>
      </c>
      <c r="E922" s="6" t="s">
        <v>209</v>
      </c>
      <c r="F922" s="6" t="s">
        <v>2060</v>
      </c>
      <c r="G922" s="7" t="n">
        <f aca="false">J922*S922</f>
        <v>864.060249228307</v>
      </c>
      <c r="H922" s="7" t="n">
        <f aca="false">I922*Parâmetros!$B$6/100*S922</f>
        <v>59.5485766548531</v>
      </c>
      <c r="I922" s="8" t="n">
        <v>22212</v>
      </c>
      <c r="J922" s="8" t="n">
        <v>3223</v>
      </c>
      <c r="K922" s="9" t="n">
        <f aca="false">J922/I922</f>
        <v>0.14510174680353</v>
      </c>
      <c r="L922" s="10" t="n">
        <v>0.143</v>
      </c>
      <c r="M922" s="6" t="str">
        <f aca="false">IF(K922&gt;L922,"sim","não")</f>
        <v>sim</v>
      </c>
      <c r="N922" s="11" t="n">
        <v>14.29</v>
      </c>
      <c r="O922" s="8" t="n">
        <v>11092</v>
      </c>
      <c r="P922" s="8" t="n">
        <v>6402</v>
      </c>
      <c r="Q922" s="9" t="n">
        <f aca="false">O922/(O922+P922)</f>
        <v>0.634045958614382</v>
      </c>
      <c r="R922" s="10" t="n">
        <v>0.63</v>
      </c>
      <c r="S922" s="12" t="n">
        <f aca="false">2*Q922-1</f>
        <v>0.268091917228764</v>
      </c>
      <c r="T922" s="10" t="n">
        <v>0.059</v>
      </c>
      <c r="U922" s="6" t="s">
        <v>83</v>
      </c>
      <c r="V922" s="6" t="s">
        <v>53</v>
      </c>
      <c r="W922" s="6" t="s">
        <v>54</v>
      </c>
      <c r="X922" s="6" t="s">
        <v>2061</v>
      </c>
      <c r="Y922" s="8" t="n">
        <v>21924</v>
      </c>
    </row>
    <row r="923" customFormat="false" ht="15" hidden="false" customHeight="false" outlineLevel="0" collapsed="false">
      <c r="A923" s="5" t="n">
        <f aca="false">RANK(G923,$G$2:$G$1311)</f>
        <v>922</v>
      </c>
      <c r="B923" s="6" t="str">
        <f aca="false">IF(G923&gt;=Parâmetros!$B$4,"A",IF(G923&gt;=Parâmetros!$B$5,"B","C"))</f>
        <v>C</v>
      </c>
      <c r="C923" s="6" t="s">
        <v>2062</v>
      </c>
      <c r="D923" s="6" t="s">
        <v>141</v>
      </c>
      <c r="E923" s="6" t="s">
        <v>142</v>
      </c>
      <c r="F923" s="6" t="s">
        <v>192</v>
      </c>
      <c r="G923" s="7" t="n">
        <f aca="false">J923*S923</f>
        <v>861.615208063068</v>
      </c>
      <c r="H923" s="7" t="n">
        <f aca="false">I923*Parâmetros!$B$6/100*S923</f>
        <v>27.4987885440575</v>
      </c>
      <c r="I923" s="8" t="n">
        <v>16296</v>
      </c>
      <c r="J923" s="8" t="n">
        <v>5106</v>
      </c>
      <c r="K923" s="9" t="n">
        <f aca="false">J923/I923</f>
        <v>0.313328424153166</v>
      </c>
      <c r="L923" s="10" t="n">
        <v>0.323</v>
      </c>
      <c r="M923" s="6" t="str">
        <f aca="false">IF(K923&gt;L923,"sim","não")</f>
        <v>não</v>
      </c>
      <c r="N923" s="11" t="n">
        <v>-0.27</v>
      </c>
      <c r="O923" s="8" t="n">
        <v>5856</v>
      </c>
      <c r="P923" s="8" t="n">
        <v>4165</v>
      </c>
      <c r="Q923" s="9" t="n">
        <f aca="false">O923/(O923+P923)</f>
        <v>0.584372817084123</v>
      </c>
      <c r="R923" s="10" t="n">
        <v>0.621</v>
      </c>
      <c r="S923" s="12" t="n">
        <f aca="false">2*Q923-1</f>
        <v>0.168745634168247</v>
      </c>
      <c r="T923" s="10" t="n">
        <v>0.18</v>
      </c>
      <c r="U923" s="6" t="s">
        <v>71</v>
      </c>
      <c r="V923" s="6" t="s">
        <v>72</v>
      </c>
      <c r="W923" s="6" t="s">
        <v>54</v>
      </c>
      <c r="X923" s="6" t="s">
        <v>2063</v>
      </c>
      <c r="Y923" s="8" t="n">
        <v>18615</v>
      </c>
    </row>
    <row r="924" customFormat="false" ht="15" hidden="false" customHeight="false" outlineLevel="0" collapsed="false">
      <c r="A924" s="5" t="n">
        <f aca="false">RANK(G924,$G$2:$G$1311)</f>
        <v>923</v>
      </c>
      <c r="B924" s="6" t="str">
        <f aca="false">IF(G924&gt;=Parâmetros!$B$4,"A",IF(G924&gt;=Parâmetros!$B$5,"B","C"))</f>
        <v>C</v>
      </c>
      <c r="C924" s="6" t="s">
        <v>2064</v>
      </c>
      <c r="D924" s="6" t="s">
        <v>49</v>
      </c>
      <c r="E924" s="6" t="s">
        <v>50</v>
      </c>
      <c r="F924" s="6" t="s">
        <v>765</v>
      </c>
      <c r="G924" s="7" t="n">
        <f aca="false">J924*S924</f>
        <v>861.458633710951</v>
      </c>
      <c r="H924" s="7" t="n">
        <f aca="false">I924*Parâmetros!$B$6/100*S924</f>
        <v>46.4784140061792</v>
      </c>
      <c r="I924" s="8" t="n">
        <v>7602</v>
      </c>
      <c r="J924" s="8" t="n">
        <v>1409</v>
      </c>
      <c r="K924" s="9" t="n">
        <f aca="false">J924/I924</f>
        <v>0.185345961589056</v>
      </c>
      <c r="L924" s="10" t="n">
        <v>0.175</v>
      </c>
      <c r="M924" s="6" t="str">
        <f aca="false">IF(K924&gt;L924,"sim","não")</f>
        <v>sim</v>
      </c>
      <c r="N924" s="11" t="n">
        <v>1.22</v>
      </c>
      <c r="O924" s="8" t="n">
        <v>4694</v>
      </c>
      <c r="P924" s="8" t="n">
        <v>1132</v>
      </c>
      <c r="Q924" s="9" t="n">
        <f aca="false">O924/(O924+P924)</f>
        <v>0.805698592516306</v>
      </c>
      <c r="R924" s="10" t="n">
        <v>0.828</v>
      </c>
      <c r="S924" s="12" t="n">
        <f aca="false">2*Q924-1</f>
        <v>0.611397185032613</v>
      </c>
      <c r="T924" s="10" t="n">
        <v>0.082</v>
      </c>
      <c r="U924" s="6" t="s">
        <v>169</v>
      </c>
      <c r="V924" s="6" t="s">
        <v>59</v>
      </c>
      <c r="W924" s="6" t="s">
        <v>54</v>
      </c>
      <c r="X924" s="6" t="s">
        <v>2065</v>
      </c>
      <c r="Y924" s="8" t="n">
        <v>10308</v>
      </c>
    </row>
    <row r="925" customFormat="false" ht="15" hidden="false" customHeight="false" outlineLevel="0" collapsed="false">
      <c r="A925" s="5" t="n">
        <f aca="false">RANK(G925,$G$2:$G$1311)</f>
        <v>924</v>
      </c>
      <c r="B925" s="6" t="str">
        <f aca="false">IF(G925&gt;=Parâmetros!$B$4,"A",IF(G925&gt;=Parâmetros!$B$5,"B","C"))</f>
        <v>C</v>
      </c>
      <c r="C925" s="6" t="s">
        <v>2066</v>
      </c>
      <c r="D925" s="6" t="s">
        <v>75</v>
      </c>
      <c r="E925" s="6" t="s">
        <v>50</v>
      </c>
      <c r="F925" s="6" t="s">
        <v>1177</v>
      </c>
      <c r="G925" s="7" t="n">
        <f aca="false">J925*S925</f>
        <v>861.392080567635</v>
      </c>
      <c r="H925" s="7" t="n">
        <f aca="false">I925*Parâmetros!$B$6/100*S925</f>
        <v>48.6445204852369</v>
      </c>
      <c r="I925" s="8" t="n">
        <v>23786</v>
      </c>
      <c r="J925" s="8" t="n">
        <v>4212</v>
      </c>
      <c r="K925" s="9" t="n">
        <f aca="false">J925/I925</f>
        <v>0.177078954006559</v>
      </c>
      <c r="L925" s="10" t="n">
        <v>0.185</v>
      </c>
      <c r="M925" s="6" t="str">
        <f aca="false">IF(K925&gt;L925,"sim","não")</f>
        <v>não</v>
      </c>
      <c r="N925" s="11" t="n">
        <v>-2.46</v>
      </c>
      <c r="O925" s="8" t="n">
        <v>10525</v>
      </c>
      <c r="P925" s="8" t="n">
        <v>6951</v>
      </c>
      <c r="Q925" s="9" t="n">
        <f aca="false">O925/(O925+P925)</f>
        <v>0.602254520485237</v>
      </c>
      <c r="R925" s="10" t="n">
        <v>0.638</v>
      </c>
      <c r="S925" s="12" t="n">
        <f aca="false">2*Q925-1</f>
        <v>0.204509040970474</v>
      </c>
      <c r="T925" s="10" t="n">
        <v>0.09</v>
      </c>
      <c r="U925" s="6" t="s">
        <v>63</v>
      </c>
      <c r="V925" s="6" t="s">
        <v>59</v>
      </c>
      <c r="W925" s="6" t="s">
        <v>54</v>
      </c>
      <c r="X925" s="6" t="s">
        <v>2067</v>
      </c>
      <c r="Y925" s="8" t="n">
        <v>29761</v>
      </c>
    </row>
    <row r="926" customFormat="false" ht="15" hidden="false" customHeight="false" outlineLevel="0" collapsed="false">
      <c r="A926" s="5" t="n">
        <f aca="false">RANK(G926,$G$2:$G$1311)</f>
        <v>925</v>
      </c>
      <c r="B926" s="6" t="str">
        <f aca="false">IF(G926&gt;=Parâmetros!$B$4,"A",IF(G926&gt;=Parâmetros!$B$5,"B","C"))</f>
        <v>C</v>
      </c>
      <c r="C926" s="6" t="s">
        <v>2068</v>
      </c>
      <c r="D926" s="6" t="s">
        <v>141</v>
      </c>
      <c r="E926" s="6" t="s">
        <v>142</v>
      </c>
      <c r="F926" s="6" t="s">
        <v>2011</v>
      </c>
      <c r="G926" s="7" t="n">
        <f aca="false">J926*S926</f>
        <v>859.933602512338</v>
      </c>
      <c r="H926" s="7" t="n">
        <f aca="false">I926*Parâmetros!$B$6/100*S926</f>
        <v>29.6326992672349</v>
      </c>
      <c r="I926" s="8" t="n">
        <v>10834</v>
      </c>
      <c r="J926" s="8" t="n">
        <v>3144</v>
      </c>
      <c r="K926" s="9" t="n">
        <f aca="false">J926/I926</f>
        <v>0.290197526306074</v>
      </c>
      <c r="L926" s="10" t="n">
        <v>0.28</v>
      </c>
      <c r="M926" s="6" t="str">
        <f aca="false">IF(K926&gt;L926,"sim","não")</f>
        <v>sim</v>
      </c>
      <c r="N926" s="11" t="n">
        <v>-0.92</v>
      </c>
      <c r="O926" s="8" t="n">
        <v>4258</v>
      </c>
      <c r="P926" s="8" t="n">
        <v>2429</v>
      </c>
      <c r="Q926" s="9" t="n">
        <f aca="false">O926/(O926+P926)</f>
        <v>0.636757888440257</v>
      </c>
      <c r="R926" s="10" t="n">
        <v>0.662</v>
      </c>
      <c r="S926" s="12" t="n">
        <f aca="false">2*Q926-1</f>
        <v>0.273515776880515</v>
      </c>
      <c r="T926" s="10" t="n">
        <v>0.151</v>
      </c>
      <c r="U926" s="6" t="s">
        <v>52</v>
      </c>
      <c r="V926" s="6" t="s">
        <v>53</v>
      </c>
      <c r="W926" s="6" t="s">
        <v>54</v>
      </c>
      <c r="X926" s="6" t="s">
        <v>2069</v>
      </c>
      <c r="Y926" s="8" t="n">
        <v>12789</v>
      </c>
    </row>
    <row r="927" customFormat="false" ht="15" hidden="false" customHeight="false" outlineLevel="0" collapsed="false">
      <c r="A927" s="5" t="n">
        <f aca="false">RANK(G927,$G$2:$G$1311)</f>
        <v>926</v>
      </c>
      <c r="B927" s="6" t="str">
        <f aca="false">IF(G927&gt;=Parâmetros!$B$4,"A",IF(G927&gt;=Parâmetros!$B$5,"B","C"))</f>
        <v>C</v>
      </c>
      <c r="C927" s="6" t="s">
        <v>2070</v>
      </c>
      <c r="D927" s="6" t="s">
        <v>141</v>
      </c>
      <c r="E927" s="6" t="s">
        <v>142</v>
      </c>
      <c r="F927" s="6" t="s">
        <v>2071</v>
      </c>
      <c r="G927" s="7" t="n">
        <f aca="false">J927*S927</f>
        <v>856.239719477208</v>
      </c>
      <c r="H927" s="7" t="n">
        <f aca="false">I927*Parâmetros!$B$6/100*S927</f>
        <v>29.8673764743385</v>
      </c>
      <c r="I927" s="8" t="n">
        <v>10053</v>
      </c>
      <c r="J927" s="8" t="n">
        <v>2882</v>
      </c>
      <c r="K927" s="9" t="n">
        <f aca="false">J927/I927</f>
        <v>0.286680592857853</v>
      </c>
      <c r="L927" s="10" t="n">
        <v>0.262</v>
      </c>
      <c r="M927" s="6" t="str">
        <f aca="false">IF(K927&gt;L927,"sim","não")</f>
        <v>sim</v>
      </c>
      <c r="N927" s="11" t="n">
        <v>-0.07</v>
      </c>
      <c r="O927" s="8" t="n">
        <v>4069</v>
      </c>
      <c r="P927" s="8" t="n">
        <v>2205</v>
      </c>
      <c r="Q927" s="9" t="n">
        <f aca="false">O927/(O927+P927)</f>
        <v>0.648549569652534</v>
      </c>
      <c r="R927" s="10" t="n">
        <v>0.731</v>
      </c>
      <c r="S927" s="12" t="n">
        <f aca="false">2*Q927-1</f>
        <v>0.297099139305069</v>
      </c>
      <c r="T927" s="10" t="n">
        <v>0.156</v>
      </c>
      <c r="U927" s="6" t="s">
        <v>96</v>
      </c>
      <c r="V927" s="6" t="s">
        <v>72</v>
      </c>
      <c r="W927" s="6" t="s">
        <v>54</v>
      </c>
      <c r="X927" s="6" t="s">
        <v>2072</v>
      </c>
      <c r="Y927" s="8" t="n">
        <v>10891</v>
      </c>
    </row>
    <row r="928" customFormat="false" ht="15" hidden="false" customHeight="false" outlineLevel="0" collapsed="false">
      <c r="A928" s="5" t="n">
        <f aca="false">RANK(G928,$G$2:$G$1311)</f>
        <v>927</v>
      </c>
      <c r="B928" s="6" t="str">
        <f aca="false">IF(G928&gt;=Parâmetros!$B$4,"A",IF(G928&gt;=Parâmetros!$B$5,"B","C"))</f>
        <v>C</v>
      </c>
      <c r="C928" s="6" t="s">
        <v>2073</v>
      </c>
      <c r="D928" s="6" t="s">
        <v>66</v>
      </c>
      <c r="E928" s="6" t="s">
        <v>50</v>
      </c>
      <c r="F928" s="6" t="s">
        <v>728</v>
      </c>
      <c r="G928" s="7" t="n">
        <f aca="false">J928*S928</f>
        <v>856.23888996701</v>
      </c>
      <c r="H928" s="7" t="n">
        <f aca="false">I928*Parâmetros!$B$6/100*S928</f>
        <v>57.0630629406818</v>
      </c>
      <c r="I928" s="8" t="n">
        <v>20453</v>
      </c>
      <c r="J928" s="8" t="n">
        <v>3069</v>
      </c>
      <c r="K928" s="9" t="n">
        <f aca="false">J928/I928</f>
        <v>0.150051337212145</v>
      </c>
      <c r="L928" s="10" t="n">
        <v>0.127</v>
      </c>
      <c r="M928" s="6" t="str">
        <f aca="false">IF(K928&gt;L928,"sim","não")</f>
        <v>sim</v>
      </c>
      <c r="N928" s="11" t="n">
        <v>-1.3</v>
      </c>
      <c r="O928" s="8" t="n">
        <v>9886</v>
      </c>
      <c r="P928" s="8" t="n">
        <v>5573</v>
      </c>
      <c r="Q928" s="9" t="n">
        <f aca="false">O928/(O928+P928)</f>
        <v>0.639498027039265</v>
      </c>
      <c r="R928" s="10" t="n">
        <v>0.659</v>
      </c>
      <c r="S928" s="12" t="n">
        <f aca="false">2*Q928-1</f>
        <v>0.27899605407853</v>
      </c>
      <c r="T928" s="10" t="n">
        <v>0.084</v>
      </c>
      <c r="U928" s="6" t="s">
        <v>96</v>
      </c>
      <c r="V928" s="6" t="s">
        <v>72</v>
      </c>
      <c r="W928" s="6" t="s">
        <v>54</v>
      </c>
      <c r="X928" s="6" t="s">
        <v>2074</v>
      </c>
      <c r="Y928" s="8" t="n">
        <v>27552</v>
      </c>
    </row>
    <row r="929" customFormat="false" ht="15" hidden="false" customHeight="false" outlineLevel="0" collapsed="false">
      <c r="A929" s="5" t="n">
        <f aca="false">RANK(G929,$G$2:$G$1311)</f>
        <v>928</v>
      </c>
      <c r="B929" s="6" t="str">
        <f aca="false">IF(G929&gt;=Parâmetros!$B$4,"A",IF(G929&gt;=Parâmetros!$B$5,"B","C"))</f>
        <v>C</v>
      </c>
      <c r="C929" s="6" t="s">
        <v>2075</v>
      </c>
      <c r="D929" s="6" t="s">
        <v>49</v>
      </c>
      <c r="E929" s="6" t="s">
        <v>50</v>
      </c>
      <c r="F929" s="6" t="s">
        <v>429</v>
      </c>
      <c r="G929" s="7" t="n">
        <f aca="false">J929*S929</f>
        <v>855.700994253398</v>
      </c>
      <c r="H929" s="7" t="n">
        <f aca="false">I929*Parâmetros!$B$6/100*S929</f>
        <v>38.1223524582687</v>
      </c>
      <c r="I929" s="8" t="n">
        <v>15281</v>
      </c>
      <c r="J929" s="8" t="n">
        <v>3430</v>
      </c>
      <c r="K929" s="9" t="n">
        <f aca="false">J929/I929</f>
        <v>0.224461749885479</v>
      </c>
      <c r="L929" s="10" t="n">
        <v>0.261</v>
      </c>
      <c r="M929" s="6" t="str">
        <f aca="false">IF(K929&gt;L929,"sim","não")</f>
        <v>não</v>
      </c>
      <c r="N929" s="11" t="n">
        <v>-0.93</v>
      </c>
      <c r="O929" s="8" t="n">
        <v>6849</v>
      </c>
      <c r="P929" s="8" t="n">
        <v>4114</v>
      </c>
      <c r="Q929" s="9" t="n">
        <f aca="false">O929/(O929+P929)</f>
        <v>0.624737754264344</v>
      </c>
      <c r="R929" s="10" t="n">
        <v>0.651</v>
      </c>
      <c r="S929" s="12" t="n">
        <f aca="false">2*Q929-1</f>
        <v>0.249475508528688</v>
      </c>
      <c r="T929" s="10" t="n">
        <v>0.122</v>
      </c>
      <c r="U929" s="6" t="s">
        <v>77</v>
      </c>
      <c r="V929" s="6" t="s">
        <v>59</v>
      </c>
      <c r="W929" s="6" t="s">
        <v>54</v>
      </c>
      <c r="X929" s="6" t="s">
        <v>2076</v>
      </c>
      <c r="Y929" s="8" t="n">
        <v>17066</v>
      </c>
    </row>
    <row r="930" customFormat="false" ht="15" hidden="false" customHeight="false" outlineLevel="0" collapsed="false">
      <c r="A930" s="5" t="n">
        <f aca="false">RANK(G930,$G$2:$G$1311)</f>
        <v>929</v>
      </c>
      <c r="B930" s="6" t="str">
        <f aca="false">IF(G930&gt;=Parâmetros!$B$4,"A",IF(G930&gt;=Parâmetros!$B$5,"B","C"))</f>
        <v>C</v>
      </c>
      <c r="C930" s="6" t="s">
        <v>2077</v>
      </c>
      <c r="D930" s="6" t="s">
        <v>49</v>
      </c>
      <c r="E930" s="6" t="s">
        <v>50</v>
      </c>
      <c r="F930" s="6" t="s">
        <v>429</v>
      </c>
      <c r="G930" s="7" t="n">
        <f aca="false">J930*S930</f>
        <v>855.45652173913</v>
      </c>
      <c r="H930" s="7" t="n">
        <f aca="false">I930*Parâmetros!$B$6/100*S930</f>
        <v>44.0572826086956</v>
      </c>
      <c r="I930" s="8" t="n">
        <v>20786</v>
      </c>
      <c r="J930" s="8" t="n">
        <v>4036</v>
      </c>
      <c r="K930" s="9" t="n">
        <f aca="false">J930/I930</f>
        <v>0.194169152314058</v>
      </c>
      <c r="L930" s="10" t="n">
        <v>0.23</v>
      </c>
      <c r="M930" s="6" t="str">
        <f aca="false">IF(K930&gt;L930,"sim","não")</f>
        <v>não</v>
      </c>
      <c r="N930" s="11" t="n">
        <v>-1.21</v>
      </c>
      <c r="O930" s="8" t="n">
        <v>9366</v>
      </c>
      <c r="P930" s="8" t="n">
        <v>6090</v>
      </c>
      <c r="Q930" s="9" t="n">
        <f aca="false">O930/(O930+P930)</f>
        <v>0.605978260869565</v>
      </c>
      <c r="R930" s="10" t="n">
        <v>0.715</v>
      </c>
      <c r="S930" s="12" t="n">
        <f aca="false">2*Q930-1</f>
        <v>0.21195652173913</v>
      </c>
      <c r="T930" s="10" t="n">
        <v>0.081</v>
      </c>
      <c r="U930" s="6" t="s">
        <v>71</v>
      </c>
      <c r="V930" s="6" t="s">
        <v>72</v>
      </c>
      <c r="W930" s="6" t="s">
        <v>54</v>
      </c>
      <c r="X930" s="6" t="s">
        <v>2078</v>
      </c>
      <c r="Y930" s="8" t="n">
        <v>25899</v>
      </c>
    </row>
    <row r="931" customFormat="false" ht="15" hidden="false" customHeight="false" outlineLevel="0" collapsed="false">
      <c r="A931" s="5" t="n">
        <f aca="false">RANK(G931,$G$2:$G$1311)</f>
        <v>930</v>
      </c>
      <c r="B931" s="6" t="str">
        <f aca="false">IF(G931&gt;=Parâmetros!$B$4,"A",IF(G931&gt;=Parâmetros!$B$5,"B","C"))</f>
        <v>C</v>
      </c>
      <c r="C931" s="6" t="s">
        <v>2079</v>
      </c>
      <c r="D931" s="6" t="s">
        <v>49</v>
      </c>
      <c r="E931" s="6" t="s">
        <v>50</v>
      </c>
      <c r="F931" s="6" t="s">
        <v>500</v>
      </c>
      <c r="G931" s="7" t="n">
        <f aca="false">J931*S931</f>
        <v>854.935073004039</v>
      </c>
      <c r="H931" s="7" t="n">
        <f aca="false">I931*Parâmetros!$B$6/100*S931</f>
        <v>41.03412861137</v>
      </c>
      <c r="I931" s="8" t="n">
        <v>8937</v>
      </c>
      <c r="J931" s="8" t="n">
        <v>1862</v>
      </c>
      <c r="K931" s="9" t="n">
        <f aca="false">J931/I931</f>
        <v>0.208347320129797</v>
      </c>
      <c r="L931" s="10" t="n">
        <v>0.254</v>
      </c>
      <c r="M931" s="6" t="str">
        <f aca="false">IF(K931&gt;L931,"sim","não")</f>
        <v>não</v>
      </c>
      <c r="N931" s="11" t="n">
        <v>-0.39</v>
      </c>
      <c r="O931" s="8" t="n">
        <v>4697</v>
      </c>
      <c r="P931" s="8" t="n">
        <v>1741</v>
      </c>
      <c r="Q931" s="9" t="n">
        <f aca="false">O931/(O931+P931)</f>
        <v>0.729574401988195</v>
      </c>
      <c r="R931" s="10" t="n">
        <v>0.745</v>
      </c>
      <c r="S931" s="12" t="n">
        <f aca="false">2*Q931-1</f>
        <v>0.45914880397639</v>
      </c>
      <c r="T931" s="10" t="n">
        <v>0.121</v>
      </c>
      <c r="U931" s="6" t="s">
        <v>52</v>
      </c>
      <c r="V931" s="6" t="s">
        <v>53</v>
      </c>
      <c r="W931" s="6" t="s">
        <v>54</v>
      </c>
      <c r="X931" s="6" t="s">
        <v>2080</v>
      </c>
      <c r="Y931" s="8" t="n">
        <v>10999</v>
      </c>
    </row>
    <row r="932" customFormat="false" ht="15" hidden="false" customHeight="false" outlineLevel="0" collapsed="false">
      <c r="A932" s="5" t="n">
        <f aca="false">RANK(G932,$G$2:$G$1311)</f>
        <v>931</v>
      </c>
      <c r="B932" s="6" t="str">
        <f aca="false">IF(G932&gt;=Parâmetros!$B$4,"A",IF(G932&gt;=Parâmetros!$B$5,"B","C"))</f>
        <v>C</v>
      </c>
      <c r="C932" s="6" t="s">
        <v>2081</v>
      </c>
      <c r="D932" s="6" t="s">
        <v>49</v>
      </c>
      <c r="E932" s="6" t="s">
        <v>50</v>
      </c>
      <c r="F932" s="6" t="s">
        <v>699</v>
      </c>
      <c r="G932" s="7" t="n">
        <f aca="false">J932*S932</f>
        <v>851.780828962255</v>
      </c>
      <c r="H932" s="7" t="n">
        <f aca="false">I932*Parâmetros!$B$6/100*S932</f>
        <v>33.8341664095444</v>
      </c>
      <c r="I932" s="8" t="n">
        <v>14272</v>
      </c>
      <c r="J932" s="8" t="n">
        <v>3593</v>
      </c>
      <c r="K932" s="9" t="n">
        <f aca="false">J932/I932</f>
        <v>0.25175168161435</v>
      </c>
      <c r="L932" s="10" t="n">
        <v>0.253</v>
      </c>
      <c r="M932" s="6" t="str">
        <f aca="false">IF(K932&gt;L932,"sim","não")</f>
        <v>não</v>
      </c>
      <c r="N932" s="11" t="n">
        <v>0.48</v>
      </c>
      <c r="O932" s="8" t="n">
        <v>6014</v>
      </c>
      <c r="P932" s="8" t="n">
        <v>3709</v>
      </c>
      <c r="Q932" s="9" t="n">
        <f aca="false">O932/(O932+P932)</f>
        <v>0.618533374472899</v>
      </c>
      <c r="R932" s="10" t="n">
        <v>0.64</v>
      </c>
      <c r="S932" s="12" t="n">
        <f aca="false">2*Q932-1</f>
        <v>0.237066748945799</v>
      </c>
      <c r="T932" s="10" t="n">
        <v>0.12</v>
      </c>
      <c r="U932" s="6" t="s">
        <v>144</v>
      </c>
      <c r="V932" s="6" t="s">
        <v>72</v>
      </c>
      <c r="W932" s="6" t="s">
        <v>54</v>
      </c>
      <c r="X932" s="6" t="s">
        <v>2082</v>
      </c>
      <c r="Y932" s="8" t="n">
        <v>17596</v>
      </c>
    </row>
    <row r="933" customFormat="false" ht="15" hidden="false" customHeight="false" outlineLevel="0" collapsed="false">
      <c r="A933" s="5" t="n">
        <f aca="false">RANK(G933,$G$2:$G$1311)</f>
        <v>932</v>
      </c>
      <c r="B933" s="6" t="str">
        <f aca="false">IF(G933&gt;=Parâmetros!$B$4,"A",IF(G933&gt;=Parâmetros!$B$5,"B","C"))</f>
        <v>C</v>
      </c>
      <c r="C933" s="6" t="s">
        <v>2083</v>
      </c>
      <c r="D933" s="6" t="s">
        <v>49</v>
      </c>
      <c r="E933" s="6" t="s">
        <v>50</v>
      </c>
      <c r="F933" s="6" t="s">
        <v>1082</v>
      </c>
      <c r="G933" s="7" t="n">
        <f aca="false">J933*S933</f>
        <v>850.898273448437</v>
      </c>
      <c r="H933" s="7" t="n">
        <f aca="false">I933*Parâmetros!$B$6/100*S933</f>
        <v>41.7378285892052</v>
      </c>
      <c r="I933" s="8" t="n">
        <v>9050</v>
      </c>
      <c r="J933" s="8" t="n">
        <v>1845</v>
      </c>
      <c r="K933" s="9" t="n">
        <f aca="false">J933/I933</f>
        <v>0.203867403314917</v>
      </c>
      <c r="L933" s="10" t="n">
        <v>0.325</v>
      </c>
      <c r="M933" s="6" t="str">
        <f aca="false">IF(K933&gt;L933,"sim","não")</f>
        <v>não</v>
      </c>
      <c r="N933" s="11" t="n">
        <v>1.56</v>
      </c>
      <c r="O933" s="8" t="n">
        <v>4697</v>
      </c>
      <c r="P933" s="8" t="n">
        <v>1732</v>
      </c>
      <c r="Q933" s="9" t="n">
        <f aca="false">O933/(O933+P933)</f>
        <v>0.730595738061907</v>
      </c>
      <c r="R933" s="10" t="n">
        <v>0.763</v>
      </c>
      <c r="S933" s="12" t="n">
        <f aca="false">2*Q933-1</f>
        <v>0.461191476123814</v>
      </c>
      <c r="T933" s="10" t="n">
        <v>0.072</v>
      </c>
      <c r="U933" s="6" t="s">
        <v>144</v>
      </c>
      <c r="V933" s="6" t="s">
        <v>72</v>
      </c>
      <c r="W933" s="6" t="s">
        <v>54</v>
      </c>
      <c r="X933" s="6" t="s">
        <v>2084</v>
      </c>
      <c r="Y933" s="8" t="n">
        <v>13151</v>
      </c>
    </row>
    <row r="934" customFormat="false" ht="15" hidden="false" customHeight="false" outlineLevel="0" collapsed="false">
      <c r="A934" s="5" t="n">
        <f aca="false">RANK(G934,$G$2:$G$1311)</f>
        <v>933</v>
      </c>
      <c r="B934" s="6" t="str">
        <f aca="false">IF(G934&gt;=Parâmetros!$B$4,"A",IF(G934&gt;=Parâmetros!$B$5,"B","C"))</f>
        <v>C</v>
      </c>
      <c r="C934" s="6" t="s">
        <v>2085</v>
      </c>
      <c r="D934" s="6" t="s">
        <v>49</v>
      </c>
      <c r="E934" s="6" t="s">
        <v>50</v>
      </c>
      <c r="F934" s="6" t="s">
        <v>705</v>
      </c>
      <c r="G934" s="7" t="n">
        <f aca="false">J934*S934</f>
        <v>849.670629678556</v>
      </c>
      <c r="H934" s="7" t="n">
        <f aca="false">I934*Parâmetros!$B$6/100*S934</f>
        <v>37.3519418758256</v>
      </c>
      <c r="I934" s="8" t="n">
        <v>13131</v>
      </c>
      <c r="J934" s="8" t="n">
        <v>2987</v>
      </c>
      <c r="K934" s="9" t="n">
        <f aca="false">J934/I934</f>
        <v>0.227476962912193</v>
      </c>
      <c r="L934" s="10" t="n">
        <v>0.238</v>
      </c>
      <c r="M934" s="6" t="str">
        <f aca="false">IF(K934&gt;L934,"sim","não")</f>
        <v>não</v>
      </c>
      <c r="N934" s="11" t="n">
        <v>-0.03</v>
      </c>
      <c r="O934" s="8" t="n">
        <v>5834</v>
      </c>
      <c r="P934" s="8" t="n">
        <v>3250</v>
      </c>
      <c r="Q934" s="9" t="n">
        <f aca="false">O934/(O934+P934)</f>
        <v>0.642228093350947</v>
      </c>
      <c r="R934" s="10" t="n">
        <v>0.682</v>
      </c>
      <c r="S934" s="12" t="n">
        <f aca="false">2*Q934-1</f>
        <v>0.284456186701894</v>
      </c>
      <c r="T934" s="10" t="n">
        <v>0.13</v>
      </c>
      <c r="U934" s="6" t="s">
        <v>169</v>
      </c>
      <c r="V934" s="6" t="s">
        <v>59</v>
      </c>
      <c r="W934" s="6" t="s">
        <v>54</v>
      </c>
      <c r="X934" s="6" t="s">
        <v>2086</v>
      </c>
      <c r="Y934" s="8" t="n">
        <v>15310</v>
      </c>
    </row>
    <row r="935" customFormat="false" ht="15" hidden="false" customHeight="false" outlineLevel="0" collapsed="false">
      <c r="A935" s="5" t="n">
        <f aca="false">RANK(G935,$G$2:$G$1311)</f>
        <v>934</v>
      </c>
      <c r="B935" s="6" t="str">
        <f aca="false">IF(G935&gt;=Parâmetros!$B$4,"A",IF(G935&gt;=Parâmetros!$B$5,"B","C"))</f>
        <v>C</v>
      </c>
      <c r="C935" s="6" t="s">
        <v>2087</v>
      </c>
      <c r="D935" s="6" t="s">
        <v>86</v>
      </c>
      <c r="E935" s="6" t="s">
        <v>50</v>
      </c>
      <c r="F935" s="6" t="s">
        <v>235</v>
      </c>
      <c r="G935" s="7" t="n">
        <f aca="false">J935*S935</f>
        <v>848.918738959098</v>
      </c>
      <c r="H935" s="7" t="n">
        <f aca="false">I935*Parâmetros!$B$6/100*S935</f>
        <v>38.9474099741813</v>
      </c>
      <c r="I935" s="8" t="n">
        <v>9997</v>
      </c>
      <c r="J935" s="8" t="n">
        <v>2179</v>
      </c>
      <c r="K935" s="9" t="n">
        <f aca="false">J935/I935</f>
        <v>0.217965389616885</v>
      </c>
      <c r="L935" s="10" t="n">
        <v>0.247</v>
      </c>
      <c r="M935" s="6" t="str">
        <f aca="false">IF(K935&gt;L935,"sim","não")</f>
        <v>não</v>
      </c>
      <c r="N935" s="11" t="n">
        <v>-0.95</v>
      </c>
      <c r="O935" s="8" t="n">
        <v>5113</v>
      </c>
      <c r="P935" s="8" t="n">
        <v>2246</v>
      </c>
      <c r="Q935" s="9" t="n">
        <f aca="false">O935/(O935+P935)</f>
        <v>0.694795488517462</v>
      </c>
      <c r="R935" s="10" t="n">
        <v>0.791</v>
      </c>
      <c r="S935" s="12" t="n">
        <f aca="false">2*Q935-1</f>
        <v>0.389590977034923</v>
      </c>
      <c r="T935" s="10" t="n">
        <v>0.077</v>
      </c>
      <c r="U935" s="6" t="s">
        <v>63</v>
      </c>
      <c r="V935" s="6" t="s">
        <v>59</v>
      </c>
      <c r="W935" s="6" t="s">
        <v>54</v>
      </c>
      <c r="X935" s="6" t="s">
        <v>2088</v>
      </c>
      <c r="Y935" s="8" t="n">
        <v>11411</v>
      </c>
    </row>
    <row r="936" customFormat="false" ht="15" hidden="false" customHeight="false" outlineLevel="0" collapsed="false">
      <c r="A936" s="5" t="n">
        <f aca="false">RANK(G936,$G$2:$G$1311)</f>
        <v>935</v>
      </c>
      <c r="B936" s="6" t="str">
        <f aca="false">IF(G936&gt;=Parâmetros!$B$4,"A",IF(G936&gt;=Parâmetros!$B$5,"B","C"))</f>
        <v>C</v>
      </c>
      <c r="C936" s="6" t="s">
        <v>2089</v>
      </c>
      <c r="D936" s="6" t="s">
        <v>49</v>
      </c>
      <c r="E936" s="6" t="s">
        <v>50</v>
      </c>
      <c r="F936" s="6" t="s">
        <v>199</v>
      </c>
      <c r="G936" s="7" t="n">
        <f aca="false">J936*S936</f>
        <v>848.306757829193</v>
      </c>
      <c r="H936" s="7" t="n">
        <f aca="false">I936*Parâmetros!$B$6/100*S936</f>
        <v>64.7214120017093</v>
      </c>
      <c r="I936" s="8" t="n">
        <v>21065</v>
      </c>
      <c r="J936" s="8" t="n">
        <v>2761</v>
      </c>
      <c r="K936" s="9" t="n">
        <f aca="false">J936/I936</f>
        <v>0.131070496083551</v>
      </c>
      <c r="L936" s="10" t="n">
        <v>0.162</v>
      </c>
      <c r="M936" s="6" t="str">
        <f aca="false">IF(K936&gt;L936,"sim","não")</f>
        <v>não</v>
      </c>
      <c r="N936" s="11" t="n">
        <v>-0.35</v>
      </c>
      <c r="O936" s="8" t="n">
        <v>10707</v>
      </c>
      <c r="P936" s="8" t="n">
        <v>5674</v>
      </c>
      <c r="Q936" s="9" t="n">
        <f aca="false">O936/(O936+P936)</f>
        <v>0.653623099932849</v>
      </c>
      <c r="R936" s="10" t="n">
        <v>0.755</v>
      </c>
      <c r="S936" s="12" t="n">
        <f aca="false">2*Q936-1</f>
        <v>0.307246199865698</v>
      </c>
      <c r="T936" s="10" t="n">
        <v>0.08</v>
      </c>
      <c r="U936" s="6" t="s">
        <v>71</v>
      </c>
      <c r="V936" s="6" t="s">
        <v>72</v>
      </c>
      <c r="W936" s="6" t="s">
        <v>54</v>
      </c>
      <c r="X936" s="6" t="s">
        <v>2090</v>
      </c>
      <c r="Y936" s="8" t="n">
        <v>26026</v>
      </c>
    </row>
    <row r="937" customFormat="false" ht="15" hidden="false" customHeight="false" outlineLevel="0" collapsed="false">
      <c r="A937" s="5" t="n">
        <f aca="false">RANK(G937,$G$2:$G$1311)</f>
        <v>936</v>
      </c>
      <c r="B937" s="6" t="str">
        <f aca="false">IF(G937&gt;=Parâmetros!$B$4,"A",IF(G937&gt;=Parâmetros!$B$5,"B","C"))</f>
        <v>C</v>
      </c>
      <c r="C937" s="6" t="s">
        <v>2091</v>
      </c>
      <c r="D937" s="6" t="s">
        <v>49</v>
      </c>
      <c r="E937" s="6" t="s">
        <v>50</v>
      </c>
      <c r="F937" s="6" t="s">
        <v>429</v>
      </c>
      <c r="G937" s="7" t="n">
        <f aca="false">J937*S937</f>
        <v>847.64302134647</v>
      </c>
      <c r="H937" s="7" t="n">
        <f aca="false">I937*Parâmetros!$B$6/100*S937</f>
        <v>43.3773169129721</v>
      </c>
      <c r="I937" s="8" t="n">
        <v>12379</v>
      </c>
      <c r="J937" s="8" t="n">
        <v>2419</v>
      </c>
      <c r="K937" s="9" t="n">
        <f aca="false">J937/I937</f>
        <v>0.195411584134421</v>
      </c>
      <c r="L937" s="10" t="n">
        <v>0.235</v>
      </c>
      <c r="M937" s="6" t="str">
        <f aca="false">IF(K937&gt;L937,"sim","não")</f>
        <v>não</v>
      </c>
      <c r="N937" s="11" t="n">
        <v>-0.55</v>
      </c>
      <c r="O937" s="8" t="n">
        <v>6168</v>
      </c>
      <c r="P937" s="8" t="n">
        <v>2967</v>
      </c>
      <c r="Q937" s="9" t="n">
        <f aca="false">O937/(O937+P937)</f>
        <v>0.675205254515599</v>
      </c>
      <c r="R937" s="10" t="n">
        <v>0.759</v>
      </c>
      <c r="S937" s="12" t="n">
        <f aca="false">2*Q937-1</f>
        <v>0.350410509031199</v>
      </c>
      <c r="T937" s="10" t="n">
        <v>0.094</v>
      </c>
      <c r="U937" s="6" t="s">
        <v>77</v>
      </c>
      <c r="V937" s="6" t="s">
        <v>59</v>
      </c>
      <c r="W937" s="6" t="s">
        <v>54</v>
      </c>
      <c r="X937" s="6" t="s">
        <v>2092</v>
      </c>
      <c r="Y937" s="8" t="n">
        <v>13993</v>
      </c>
    </row>
    <row r="938" customFormat="false" ht="15" hidden="false" customHeight="false" outlineLevel="0" collapsed="false">
      <c r="A938" s="5" t="n">
        <f aca="false">RANK(G938,$G$2:$G$1311)</f>
        <v>937</v>
      </c>
      <c r="B938" s="6" t="str">
        <f aca="false">IF(G938&gt;=Parâmetros!$B$4,"A",IF(G938&gt;=Parâmetros!$B$5,"B","C"))</f>
        <v>C</v>
      </c>
      <c r="C938" s="6" t="s">
        <v>2093</v>
      </c>
      <c r="D938" s="6" t="s">
        <v>141</v>
      </c>
      <c r="E938" s="6" t="s">
        <v>142</v>
      </c>
      <c r="F938" s="6" t="s">
        <v>243</v>
      </c>
      <c r="G938" s="7" t="n">
        <f aca="false">J938*S938</f>
        <v>847.59989512323</v>
      </c>
      <c r="H938" s="7" t="n">
        <f aca="false">I938*Parâmetros!$B$6/100*S938</f>
        <v>27.2229837441007</v>
      </c>
      <c r="I938" s="8" t="n">
        <v>9221</v>
      </c>
      <c r="J938" s="8" t="n">
        <v>2871</v>
      </c>
      <c r="K938" s="9" t="n">
        <f aca="false">J938/I938</f>
        <v>0.311354516863681</v>
      </c>
      <c r="L938" s="10" t="n">
        <v>0.289</v>
      </c>
      <c r="M938" s="6" t="str">
        <f aca="false">IF(K938&gt;L938,"sim","não")</f>
        <v>sim</v>
      </c>
      <c r="N938" s="11" t="n">
        <v>-0.81</v>
      </c>
      <c r="O938" s="8" t="n">
        <v>3705</v>
      </c>
      <c r="P938" s="8" t="n">
        <v>2016</v>
      </c>
      <c r="Q938" s="9" t="n">
        <f aca="false">O938/(O938+P938)</f>
        <v>0.647614053487153</v>
      </c>
      <c r="R938" s="10" t="n">
        <v>0.673</v>
      </c>
      <c r="S938" s="12" t="n">
        <f aca="false">2*Q938-1</f>
        <v>0.295228106974305</v>
      </c>
      <c r="T938" s="10" t="n">
        <v>0.16</v>
      </c>
      <c r="U938" s="6" t="s">
        <v>52</v>
      </c>
      <c r="V938" s="6" t="s">
        <v>53</v>
      </c>
      <c r="W938" s="6" t="s">
        <v>54</v>
      </c>
      <c r="X938" s="6" t="s">
        <v>2094</v>
      </c>
      <c r="Y938" s="8" t="n">
        <v>11042</v>
      </c>
    </row>
    <row r="939" customFormat="false" ht="15" hidden="false" customHeight="false" outlineLevel="0" collapsed="false">
      <c r="A939" s="5" t="n">
        <f aca="false">RANK(G939,$G$2:$G$1311)</f>
        <v>938</v>
      </c>
      <c r="B939" s="6" t="str">
        <f aca="false">IF(G939&gt;=Parâmetros!$B$4,"A",IF(G939&gt;=Parâmetros!$B$5,"B","C"))</f>
        <v>C</v>
      </c>
      <c r="C939" s="6" t="s">
        <v>2095</v>
      </c>
      <c r="D939" s="6" t="s">
        <v>49</v>
      </c>
      <c r="E939" s="6" t="s">
        <v>50</v>
      </c>
      <c r="F939" s="6" t="s">
        <v>199</v>
      </c>
      <c r="G939" s="7" t="n">
        <f aca="false">J939*S939</f>
        <v>846</v>
      </c>
      <c r="H939" s="7" t="n">
        <f aca="false">I939*Parâmetros!$B$6/100*S939</f>
        <v>46.2748948106592</v>
      </c>
      <c r="I939" s="8" t="n">
        <v>15600</v>
      </c>
      <c r="J939" s="8" t="n">
        <v>2852</v>
      </c>
      <c r="K939" s="9" t="n">
        <f aca="false">J939/I939</f>
        <v>0.182820512820513</v>
      </c>
      <c r="L939" s="10" t="n">
        <v>0.195</v>
      </c>
      <c r="M939" s="6" t="str">
        <f aca="false">IF(K939&gt;L939,"sim","não")</f>
        <v>não</v>
      </c>
      <c r="N939" s="11" t="n">
        <v>-1.24</v>
      </c>
      <c r="O939" s="8" t="n">
        <v>7396</v>
      </c>
      <c r="P939" s="8" t="n">
        <v>4012</v>
      </c>
      <c r="Q939" s="9" t="n">
        <f aca="false">O939/(O939+P939)</f>
        <v>0.648316970546985</v>
      </c>
      <c r="R939" s="10" t="n">
        <v>0.71</v>
      </c>
      <c r="S939" s="12" t="n">
        <f aca="false">2*Q939-1</f>
        <v>0.296633941093969</v>
      </c>
      <c r="T939" s="10" t="n">
        <v>0.118</v>
      </c>
      <c r="U939" s="6" t="s">
        <v>71</v>
      </c>
      <c r="V939" s="6" t="s">
        <v>72</v>
      </c>
      <c r="W939" s="6" t="s">
        <v>54</v>
      </c>
      <c r="X939" s="6" t="s">
        <v>2096</v>
      </c>
      <c r="Y939" s="8" t="n">
        <v>17914</v>
      </c>
    </row>
    <row r="940" customFormat="false" ht="15" hidden="false" customHeight="false" outlineLevel="0" collapsed="false">
      <c r="A940" s="5" t="n">
        <f aca="false">RANK(G940,$G$2:$G$1311)</f>
        <v>939</v>
      </c>
      <c r="B940" s="6" t="str">
        <f aca="false">IF(G940&gt;=Parâmetros!$B$4,"A",IF(G940&gt;=Parâmetros!$B$5,"B","C"))</f>
        <v>C</v>
      </c>
      <c r="C940" s="6" t="s">
        <v>2097</v>
      </c>
      <c r="D940" s="6" t="s">
        <v>445</v>
      </c>
      <c r="E940" s="6" t="s">
        <v>50</v>
      </c>
      <c r="F940" s="6" t="s">
        <v>481</v>
      </c>
      <c r="G940" s="7" t="n">
        <f aca="false">J940*S940</f>
        <v>842.294088259783</v>
      </c>
      <c r="H940" s="7" t="n">
        <f aca="false">I940*Parâmetros!$B$6/100*S940</f>
        <v>53.8272772689425</v>
      </c>
      <c r="I940" s="8" t="n">
        <v>15970</v>
      </c>
      <c r="J940" s="8" t="n">
        <v>2499</v>
      </c>
      <c r="K940" s="9" t="n">
        <f aca="false">J940/I940</f>
        <v>0.15648090169067</v>
      </c>
      <c r="L940" s="10" t="n">
        <v>0.176</v>
      </c>
      <c r="M940" s="6" t="str">
        <f aca="false">IF(K940&gt;L940,"sim","não")</f>
        <v>não</v>
      </c>
      <c r="N940" s="11" t="n">
        <v>-0.65</v>
      </c>
      <c r="O940" s="8" t="n">
        <v>8029</v>
      </c>
      <c r="P940" s="8" t="n">
        <v>3981</v>
      </c>
      <c r="Q940" s="9" t="n">
        <f aca="false">O940/(O940+P940)</f>
        <v>0.668526228143214</v>
      </c>
      <c r="R940" s="10" t="n">
        <v>0.699</v>
      </c>
      <c r="S940" s="12" t="n">
        <f aca="false">2*Q940-1</f>
        <v>0.337052456286428</v>
      </c>
      <c r="T940" s="10" t="n">
        <v>0.103</v>
      </c>
      <c r="U940" s="6" t="s">
        <v>71</v>
      </c>
      <c r="V940" s="6" t="s">
        <v>72</v>
      </c>
      <c r="W940" s="6" t="s">
        <v>54</v>
      </c>
      <c r="X940" s="6" t="s">
        <v>2098</v>
      </c>
      <c r="Y940" s="8" t="n">
        <v>17598</v>
      </c>
    </row>
    <row r="941" customFormat="false" ht="15" hidden="false" customHeight="false" outlineLevel="0" collapsed="false">
      <c r="A941" s="5" t="n">
        <f aca="false">RANK(G941,$G$2:$G$1311)</f>
        <v>940</v>
      </c>
      <c r="B941" s="6" t="str">
        <f aca="false">IF(G941&gt;=Parâmetros!$B$4,"A",IF(G941&gt;=Parâmetros!$B$5,"B","C"))</f>
        <v>C</v>
      </c>
      <c r="C941" s="6" t="s">
        <v>2099</v>
      </c>
      <c r="D941" s="6" t="s">
        <v>66</v>
      </c>
      <c r="E941" s="6" t="s">
        <v>50</v>
      </c>
      <c r="F941" s="6" t="s">
        <v>1310</v>
      </c>
      <c r="G941" s="7" t="n">
        <f aca="false">J941*S941</f>
        <v>840.977890780456</v>
      </c>
      <c r="H941" s="7" t="n">
        <f aca="false">I941*Parâmetros!$B$6/100*S941</f>
        <v>49.9291841697988</v>
      </c>
      <c r="I941" s="8" t="n">
        <v>12070</v>
      </c>
      <c r="J941" s="8" t="n">
        <v>2033</v>
      </c>
      <c r="K941" s="9" t="n">
        <f aca="false">J941/I941</f>
        <v>0.168434134217067</v>
      </c>
      <c r="L941" s="10" t="n">
        <v>0.161</v>
      </c>
      <c r="M941" s="6" t="str">
        <f aca="false">IF(K941&gt;L941,"sim","não")</f>
        <v>sim</v>
      </c>
      <c r="N941" s="11" t="n">
        <v>-1.78</v>
      </c>
      <c r="O941" s="8" t="n">
        <v>6394</v>
      </c>
      <c r="P941" s="8" t="n">
        <v>2652</v>
      </c>
      <c r="Q941" s="9" t="n">
        <f aca="false">O941/(O941+P941)</f>
        <v>0.706831748839266</v>
      </c>
      <c r="R941" s="10" t="n">
        <v>0.702</v>
      </c>
      <c r="S941" s="12" t="n">
        <f aca="false">2*Q941-1</f>
        <v>0.413663497678532</v>
      </c>
      <c r="T941" s="10" t="n">
        <v>0.076</v>
      </c>
      <c r="U941" s="6" t="s">
        <v>71</v>
      </c>
      <c r="V941" s="6" t="s">
        <v>72</v>
      </c>
      <c r="W941" s="6" t="s">
        <v>54</v>
      </c>
      <c r="X941" s="6" t="s">
        <v>2100</v>
      </c>
      <c r="Y941" s="8" t="n">
        <v>13867</v>
      </c>
    </row>
    <row r="942" customFormat="false" ht="15" hidden="false" customHeight="false" outlineLevel="0" collapsed="false">
      <c r="A942" s="5" t="n">
        <f aca="false">RANK(G942,$G$2:$G$1311)</f>
        <v>941</v>
      </c>
      <c r="B942" s="6" t="str">
        <f aca="false">IF(G942&gt;=Parâmetros!$B$4,"A",IF(G942&gt;=Parâmetros!$B$5,"B","C"))</f>
        <v>C</v>
      </c>
      <c r="C942" s="6" t="s">
        <v>2101</v>
      </c>
      <c r="D942" s="6" t="s">
        <v>49</v>
      </c>
      <c r="E942" s="6" t="s">
        <v>50</v>
      </c>
      <c r="F942" s="6" t="s">
        <v>255</v>
      </c>
      <c r="G942" s="7" t="n">
        <f aca="false">J942*S942</f>
        <v>840.224408238549</v>
      </c>
      <c r="H942" s="7" t="n">
        <f aca="false">I942*Parâmetros!$B$6/100*S942</f>
        <v>44.6895972948048</v>
      </c>
      <c r="I942" s="8" t="n">
        <v>8643</v>
      </c>
      <c r="J942" s="8" t="n">
        <v>1625</v>
      </c>
      <c r="K942" s="9" t="n">
        <f aca="false">J942/I942</f>
        <v>0.188013421265764</v>
      </c>
      <c r="L942" s="10" t="n">
        <v>0.236</v>
      </c>
      <c r="M942" s="6" t="str">
        <f aca="false">IF(K942&gt;L942,"sim","não")</f>
        <v>não</v>
      </c>
      <c r="N942" s="11" t="n">
        <v>-0.69</v>
      </c>
      <c r="O942" s="8" t="n">
        <v>4935</v>
      </c>
      <c r="P942" s="8" t="n">
        <v>1571</v>
      </c>
      <c r="Q942" s="9" t="n">
        <f aca="false">O942/(O942+P942)</f>
        <v>0.758530587150323</v>
      </c>
      <c r="R942" s="10" t="n">
        <v>0.813</v>
      </c>
      <c r="S942" s="12" t="n">
        <f aca="false">2*Q942-1</f>
        <v>0.517061174300646</v>
      </c>
      <c r="T942" s="10" t="n">
        <v>0.097</v>
      </c>
      <c r="U942" s="6" t="s">
        <v>71</v>
      </c>
      <c r="V942" s="6" t="s">
        <v>72</v>
      </c>
      <c r="W942" s="6" t="s">
        <v>54</v>
      </c>
      <c r="X942" s="6" t="s">
        <v>2102</v>
      </c>
      <c r="Y942" s="8" t="n">
        <v>11118</v>
      </c>
    </row>
    <row r="943" customFormat="false" ht="15" hidden="false" customHeight="false" outlineLevel="0" collapsed="false">
      <c r="A943" s="5" t="n">
        <f aca="false">RANK(G943,$G$2:$G$1311)</f>
        <v>942</v>
      </c>
      <c r="B943" s="6" t="str">
        <f aca="false">IF(G943&gt;=Parâmetros!$B$4,"A",IF(G943&gt;=Parâmetros!$B$5,"B","C"))</f>
        <v>C</v>
      </c>
      <c r="C943" s="6" t="s">
        <v>2103</v>
      </c>
      <c r="D943" s="6" t="s">
        <v>407</v>
      </c>
      <c r="E943" s="6" t="s">
        <v>50</v>
      </c>
      <c r="F943" s="6" t="s">
        <v>616</v>
      </c>
      <c r="G943" s="7" t="n">
        <f aca="false">J943*S943</f>
        <v>839.460418832616</v>
      </c>
      <c r="H943" s="7" t="n">
        <f aca="false">I943*Parâmetros!$B$6/100*S943</f>
        <v>49.9159988118224</v>
      </c>
      <c r="I943" s="8" t="n">
        <v>8842</v>
      </c>
      <c r="J943" s="8" t="n">
        <v>1487</v>
      </c>
      <c r="K943" s="9" t="n">
        <f aca="false">J943/I943</f>
        <v>0.168174621126442</v>
      </c>
      <c r="L943" s="10" t="n">
        <v>0.181</v>
      </c>
      <c r="M943" s="6" t="str">
        <f aca="false">IF(K943&gt;L943,"sim","não")</f>
        <v>não</v>
      </c>
      <c r="N943" s="11" t="n">
        <v>0.36</v>
      </c>
      <c r="O943" s="8" t="n">
        <v>5267</v>
      </c>
      <c r="P943" s="8" t="n">
        <v>1466</v>
      </c>
      <c r="Q943" s="9" t="n">
        <f aca="false">O943/(O943+P943)</f>
        <v>0.782266448834101</v>
      </c>
      <c r="R943" s="10" t="n">
        <v>0.808</v>
      </c>
      <c r="S943" s="12" t="n">
        <f aca="false">2*Q943-1</f>
        <v>0.564532897668201</v>
      </c>
      <c r="T943" s="10" t="n">
        <v>0.128</v>
      </c>
      <c r="U943" s="6" t="s">
        <v>52</v>
      </c>
      <c r="V943" s="6" t="s">
        <v>53</v>
      </c>
      <c r="W943" s="6" t="s">
        <v>211</v>
      </c>
      <c r="X943" s="6" t="s">
        <v>2104</v>
      </c>
      <c r="Y943" s="8" t="n">
        <v>10078</v>
      </c>
    </row>
    <row r="944" customFormat="false" ht="15" hidden="false" customHeight="false" outlineLevel="0" collapsed="false">
      <c r="A944" s="5" t="n">
        <f aca="false">RANK(G944,$G$2:$G$1311)</f>
        <v>943</v>
      </c>
      <c r="B944" s="6" t="str">
        <f aca="false">IF(G944&gt;=Parâmetros!$B$4,"A",IF(G944&gt;=Parâmetros!$B$5,"B","C"))</f>
        <v>C</v>
      </c>
      <c r="C944" s="6" t="s">
        <v>2105</v>
      </c>
      <c r="D944" s="6" t="s">
        <v>208</v>
      </c>
      <c r="E944" s="6" t="s">
        <v>209</v>
      </c>
      <c r="F944" s="6" t="s">
        <v>918</v>
      </c>
      <c r="G944" s="7" t="n">
        <f aca="false">J944*S944</f>
        <v>839.370875494941</v>
      </c>
      <c r="H944" s="7" t="n">
        <f aca="false">I944*Parâmetros!$B$6/100*S944</f>
        <v>30.1120838832674</v>
      </c>
      <c r="I944" s="8" t="n">
        <v>10870</v>
      </c>
      <c r="J944" s="8" t="n">
        <v>3030</v>
      </c>
      <c r="K944" s="9" t="n">
        <f aca="false">J944/I944</f>
        <v>0.278748850045998</v>
      </c>
      <c r="L944" s="10" t="n">
        <v>0.377</v>
      </c>
      <c r="M944" s="6" t="str">
        <f aca="false">IF(K944&gt;L944,"sim","não")</f>
        <v>não</v>
      </c>
      <c r="N944" s="11" t="n">
        <v>-0.39</v>
      </c>
      <c r="O944" s="8" t="n">
        <v>4354</v>
      </c>
      <c r="P944" s="8" t="n">
        <v>2465</v>
      </c>
      <c r="Q944" s="9" t="n">
        <f aca="false">O944/(O944+P944)</f>
        <v>0.638510045461211</v>
      </c>
      <c r="R944" s="10" t="n">
        <v>0.72</v>
      </c>
      <c r="S944" s="12" t="n">
        <f aca="false">2*Q944-1</f>
        <v>0.277020090922423</v>
      </c>
      <c r="T944" s="10" t="n">
        <v>0.056</v>
      </c>
      <c r="U944" s="6" t="s">
        <v>71</v>
      </c>
      <c r="V944" s="6" t="s">
        <v>72</v>
      </c>
      <c r="W944" s="6" t="s">
        <v>211</v>
      </c>
      <c r="X944" s="6" t="s">
        <v>2106</v>
      </c>
      <c r="Y944" s="8" t="n">
        <v>17186</v>
      </c>
    </row>
    <row r="945" customFormat="false" ht="15" hidden="false" customHeight="false" outlineLevel="0" collapsed="false">
      <c r="A945" s="5" t="n">
        <f aca="false">RANK(G945,$G$2:$G$1311)</f>
        <v>944</v>
      </c>
      <c r="B945" s="6" t="str">
        <f aca="false">IF(G945&gt;=Parâmetros!$B$4,"A",IF(G945&gt;=Parâmetros!$B$5,"B","C"))</f>
        <v>C</v>
      </c>
      <c r="C945" s="6" t="s">
        <v>2107</v>
      </c>
      <c r="D945" s="6" t="s">
        <v>49</v>
      </c>
      <c r="E945" s="6" t="s">
        <v>50</v>
      </c>
      <c r="F945" s="6" t="s">
        <v>705</v>
      </c>
      <c r="G945" s="7" t="n">
        <f aca="false">J945*S945</f>
        <v>838.38681084914</v>
      </c>
      <c r="H945" s="7" t="n">
        <f aca="false">I945*Parâmetros!$B$6/100*S945</f>
        <v>42.6615487797672</v>
      </c>
      <c r="I945" s="8" t="n">
        <v>23509</v>
      </c>
      <c r="J945" s="8" t="n">
        <v>4620</v>
      </c>
      <c r="K945" s="9" t="n">
        <f aca="false">J945/I945</f>
        <v>0.196520481517717</v>
      </c>
      <c r="L945" s="10" t="n">
        <v>0.215</v>
      </c>
      <c r="M945" s="6" t="str">
        <f aca="false">IF(K945&gt;L945,"sim","não")</f>
        <v>não</v>
      </c>
      <c r="N945" s="11" t="n">
        <v>0.19</v>
      </c>
      <c r="O945" s="8" t="n">
        <v>9997</v>
      </c>
      <c r="P945" s="8" t="n">
        <v>6926</v>
      </c>
      <c r="Q945" s="9" t="n">
        <f aca="false">O945/(O945+P945)</f>
        <v>0.590734503338652</v>
      </c>
      <c r="R945" s="10" t="n">
        <v>0.635</v>
      </c>
      <c r="S945" s="12" t="n">
        <f aca="false">2*Q945-1</f>
        <v>0.181469006677303</v>
      </c>
      <c r="T945" s="10" t="n">
        <v>0.087</v>
      </c>
      <c r="U945" s="6" t="s">
        <v>144</v>
      </c>
      <c r="V945" s="6" t="s">
        <v>72</v>
      </c>
      <c r="W945" s="6" t="s">
        <v>54</v>
      </c>
      <c r="X945" s="6" t="s">
        <v>2108</v>
      </c>
      <c r="Y945" s="8" t="n">
        <v>32178</v>
      </c>
    </row>
    <row r="946" customFormat="false" ht="15" hidden="false" customHeight="false" outlineLevel="0" collapsed="false">
      <c r="A946" s="5" t="n">
        <f aca="false">RANK(G946,$G$2:$G$1311)</f>
        <v>945</v>
      </c>
      <c r="B946" s="6" t="str">
        <f aca="false">IF(G946&gt;=Parâmetros!$B$4,"A",IF(G946&gt;=Parâmetros!$B$5,"B","C"))</f>
        <v>C</v>
      </c>
      <c r="C946" s="6" t="s">
        <v>2109</v>
      </c>
      <c r="D946" s="6" t="s">
        <v>49</v>
      </c>
      <c r="E946" s="6" t="s">
        <v>50</v>
      </c>
      <c r="F946" s="6" t="s">
        <v>569</v>
      </c>
      <c r="G946" s="7" t="n">
        <f aca="false">J946*S946</f>
        <v>837.098660170524</v>
      </c>
      <c r="H946" s="7" t="n">
        <f aca="false">I946*Parâmetros!$B$6/100*S946</f>
        <v>45.3141047503045</v>
      </c>
      <c r="I946" s="8" t="n">
        <v>8672</v>
      </c>
      <c r="J946" s="8" t="n">
        <v>1602</v>
      </c>
      <c r="K946" s="9" t="n">
        <f aca="false">J946/I946</f>
        <v>0.184732472324723</v>
      </c>
      <c r="L946" s="10" t="n">
        <v>0.232</v>
      </c>
      <c r="M946" s="6" t="str">
        <f aca="false">IF(K946&gt;L946,"sim","não")</f>
        <v>não</v>
      </c>
      <c r="N946" s="11" t="n">
        <v>-0.31</v>
      </c>
      <c r="O946" s="8" t="n">
        <v>5000</v>
      </c>
      <c r="P946" s="8" t="n">
        <v>1568</v>
      </c>
      <c r="Q946" s="9" t="n">
        <f aca="false">O946/(O946+P946)</f>
        <v>0.761266747868453</v>
      </c>
      <c r="R946" s="10" t="n">
        <v>0.778</v>
      </c>
      <c r="S946" s="12" t="n">
        <f aca="false">2*Q946-1</f>
        <v>0.522533495736906</v>
      </c>
      <c r="T946" s="10" t="n">
        <v>0.102</v>
      </c>
      <c r="U946" s="6" t="s">
        <v>71</v>
      </c>
      <c r="V946" s="6" t="s">
        <v>72</v>
      </c>
      <c r="W946" s="6" t="s">
        <v>54</v>
      </c>
      <c r="X946" s="6" t="s">
        <v>2110</v>
      </c>
      <c r="Y946" s="8" t="n">
        <v>10862</v>
      </c>
    </row>
    <row r="947" customFormat="false" ht="15" hidden="false" customHeight="false" outlineLevel="0" collapsed="false">
      <c r="A947" s="5" t="n">
        <f aca="false">RANK(G947,$G$2:$G$1311)</f>
        <v>946</v>
      </c>
      <c r="B947" s="6" t="str">
        <f aca="false">IF(G947&gt;=Parâmetros!$B$4,"A",IF(G947&gt;=Parâmetros!$B$5,"B","C"))</f>
        <v>C</v>
      </c>
      <c r="C947" s="6" t="s">
        <v>2111</v>
      </c>
      <c r="D947" s="6" t="s">
        <v>141</v>
      </c>
      <c r="E947" s="6" t="s">
        <v>142</v>
      </c>
      <c r="F947" s="6" t="s">
        <v>192</v>
      </c>
      <c r="G947" s="7" t="n">
        <f aca="false">J947*S947</f>
        <v>836.188888888889</v>
      </c>
      <c r="H947" s="7" t="n">
        <f aca="false">I947*Parâmetros!$B$6/100*S947</f>
        <v>27.1560381944444</v>
      </c>
      <c r="I947" s="8" t="n">
        <v>9457</v>
      </c>
      <c r="J947" s="8" t="n">
        <v>2912</v>
      </c>
      <c r="K947" s="9" t="n">
        <f aca="false">J947/I947</f>
        <v>0.307920059215396</v>
      </c>
      <c r="L947" s="10" t="n">
        <v>0.318</v>
      </c>
      <c r="M947" s="6" t="str">
        <f aca="false">IF(K947&gt;L947,"sim","não")</f>
        <v>não</v>
      </c>
      <c r="N947" s="11" t="n">
        <v>-0.21</v>
      </c>
      <c r="O947" s="8" t="n">
        <v>3707</v>
      </c>
      <c r="P947" s="8" t="n">
        <v>2053</v>
      </c>
      <c r="Q947" s="9" t="n">
        <f aca="false">O947/(O947+P947)</f>
        <v>0.643576388888889</v>
      </c>
      <c r="R947" s="10" t="n">
        <v>0.704</v>
      </c>
      <c r="S947" s="12" t="n">
        <f aca="false">2*Q947-1</f>
        <v>0.287152777777778</v>
      </c>
      <c r="T947" s="10" t="n">
        <v>0.145</v>
      </c>
      <c r="U947" s="6" t="s">
        <v>102</v>
      </c>
      <c r="V947" s="6" t="s">
        <v>72</v>
      </c>
      <c r="W947" s="6" t="s">
        <v>54</v>
      </c>
      <c r="X947" s="6" t="s">
        <v>2112</v>
      </c>
      <c r="Y947" s="8" t="n">
        <v>10883</v>
      </c>
    </row>
    <row r="948" customFormat="false" ht="15" hidden="false" customHeight="false" outlineLevel="0" collapsed="false">
      <c r="A948" s="5" t="n">
        <f aca="false">RANK(G948,$G$2:$G$1311)</f>
        <v>947</v>
      </c>
      <c r="B948" s="6" t="str">
        <f aca="false">IF(G948&gt;=Parâmetros!$B$4,"A",IF(G948&gt;=Parâmetros!$B$5,"B","C"))</f>
        <v>C</v>
      </c>
      <c r="C948" s="6" t="s">
        <v>2113</v>
      </c>
      <c r="D948" s="6" t="s">
        <v>445</v>
      </c>
      <c r="E948" s="6" t="s">
        <v>50</v>
      </c>
      <c r="F948" s="6" t="s">
        <v>1243</v>
      </c>
      <c r="G948" s="7" t="n">
        <f aca="false">J948*S948</f>
        <v>835.797173320109</v>
      </c>
      <c r="H948" s="7" t="n">
        <f aca="false">I948*Parâmetros!$B$6/100*S948</f>
        <v>46.9212645673196</v>
      </c>
      <c r="I948" s="8" t="n">
        <v>10863</v>
      </c>
      <c r="J948" s="8" t="n">
        <v>1935</v>
      </c>
      <c r="K948" s="9" t="n">
        <f aca="false">J948/I948</f>
        <v>0.178127589063795</v>
      </c>
      <c r="L948" s="10" t="n">
        <v>0.192</v>
      </c>
      <c r="M948" s="6" t="str">
        <f aca="false">IF(K948&gt;L948,"sim","não")</f>
        <v>não</v>
      </c>
      <c r="N948" s="11" t="n">
        <v>-0.76</v>
      </c>
      <c r="O948" s="8" t="n">
        <v>5775</v>
      </c>
      <c r="P948" s="8" t="n">
        <v>2291</v>
      </c>
      <c r="Q948" s="9" t="n">
        <f aca="false">O948/(O948+P948)</f>
        <v>0.715968261839821</v>
      </c>
      <c r="R948" s="10" t="n">
        <v>0.729</v>
      </c>
      <c r="S948" s="12" t="n">
        <f aca="false">2*Q948-1</f>
        <v>0.431936523679643</v>
      </c>
      <c r="T948" s="10" t="n">
        <v>0.147</v>
      </c>
      <c r="U948" s="6" t="s">
        <v>83</v>
      </c>
      <c r="V948" s="6" t="s">
        <v>53</v>
      </c>
      <c r="W948" s="6" t="s">
        <v>54</v>
      </c>
      <c r="X948" s="6" t="s">
        <v>2114</v>
      </c>
      <c r="Y948" s="8" t="n">
        <v>13614</v>
      </c>
    </row>
    <row r="949" customFormat="false" ht="15" hidden="false" customHeight="false" outlineLevel="0" collapsed="false">
      <c r="A949" s="5" t="n">
        <f aca="false">RANK(G949,$G$2:$G$1311)</f>
        <v>948</v>
      </c>
      <c r="B949" s="6" t="str">
        <f aca="false">IF(G949&gt;=Parâmetros!$B$4,"A",IF(G949&gt;=Parâmetros!$B$5,"B","C"))</f>
        <v>C</v>
      </c>
      <c r="C949" s="6" t="s">
        <v>2115</v>
      </c>
      <c r="D949" s="6" t="s">
        <v>49</v>
      </c>
      <c r="E949" s="6" t="s">
        <v>50</v>
      </c>
      <c r="F949" s="6" t="s">
        <v>651</v>
      </c>
      <c r="G949" s="7" t="n">
        <f aca="false">J949*S949</f>
        <v>835.699670954233</v>
      </c>
      <c r="H949" s="7" t="n">
        <f aca="false">I949*Parâmetros!$B$6/100*S949</f>
        <v>46.8119892312294</v>
      </c>
      <c r="I949" s="8" t="n">
        <v>8772</v>
      </c>
      <c r="J949" s="8" t="n">
        <v>1566</v>
      </c>
      <c r="K949" s="9" t="n">
        <f aca="false">J949/I949</f>
        <v>0.178522571819425</v>
      </c>
      <c r="L949" s="10" t="n">
        <v>0.225</v>
      </c>
      <c r="M949" s="6" t="str">
        <f aca="false">IF(K949&gt;L949,"sim","não")</f>
        <v>não</v>
      </c>
      <c r="N949" s="11" t="n">
        <v>-0.07</v>
      </c>
      <c r="O949" s="8" t="n">
        <v>5127</v>
      </c>
      <c r="P949" s="8" t="n">
        <v>1559</v>
      </c>
      <c r="Q949" s="9" t="n">
        <f aca="false">O949/(O949+P949)</f>
        <v>0.766826204008376</v>
      </c>
      <c r="R949" s="10" t="n">
        <v>0.816</v>
      </c>
      <c r="S949" s="12" t="n">
        <f aca="false">2*Q949-1</f>
        <v>0.533652408016752</v>
      </c>
      <c r="T949" s="10" t="n">
        <v>0.107</v>
      </c>
      <c r="U949" s="6" t="s">
        <v>144</v>
      </c>
      <c r="V949" s="6" t="s">
        <v>72</v>
      </c>
      <c r="W949" s="6" t="s">
        <v>54</v>
      </c>
      <c r="X949" s="6" t="s">
        <v>2116</v>
      </c>
      <c r="Y949" s="8" t="n">
        <v>10225</v>
      </c>
    </row>
    <row r="950" customFormat="false" ht="15" hidden="false" customHeight="false" outlineLevel="0" collapsed="false">
      <c r="A950" s="5" t="n">
        <f aca="false">RANK(G950,$G$2:$G$1311)</f>
        <v>949</v>
      </c>
      <c r="B950" s="6" t="str">
        <f aca="false">IF(G950&gt;=Parâmetros!$B$4,"A",IF(G950&gt;=Parâmetros!$B$5,"B","C"))</f>
        <v>C</v>
      </c>
      <c r="C950" s="6" t="s">
        <v>2117</v>
      </c>
      <c r="D950" s="6" t="s">
        <v>407</v>
      </c>
      <c r="E950" s="6" t="s">
        <v>50</v>
      </c>
      <c r="F950" s="6" t="s">
        <v>408</v>
      </c>
      <c r="G950" s="7" t="n">
        <f aca="false">J950*S950</f>
        <v>835.376998452811</v>
      </c>
      <c r="H950" s="7" t="n">
        <f aca="false">I950*Parâmetros!$B$6/100*S950</f>
        <v>42.2784218669417</v>
      </c>
      <c r="I950" s="8" t="n">
        <v>10537</v>
      </c>
      <c r="J950" s="8" t="n">
        <v>2082</v>
      </c>
      <c r="K950" s="9" t="n">
        <f aca="false">J950/I950</f>
        <v>0.197589446711588</v>
      </c>
      <c r="L950" s="10" t="n">
        <v>0.189</v>
      </c>
      <c r="M950" s="6" t="str">
        <f aca="false">IF(K950&gt;L950,"sim","não")</f>
        <v>sim</v>
      </c>
      <c r="N950" s="11" t="n">
        <v>4.51</v>
      </c>
      <c r="O950" s="8" t="n">
        <v>5434</v>
      </c>
      <c r="P950" s="8" t="n">
        <v>2322</v>
      </c>
      <c r="Q950" s="9" t="n">
        <f aca="false">O950/(O950+P950)</f>
        <v>0.700618875709128</v>
      </c>
      <c r="R950" s="10" t="n">
        <v>0.733</v>
      </c>
      <c r="S950" s="12" t="n">
        <f aca="false">2*Q950-1</f>
        <v>0.401237751418257</v>
      </c>
      <c r="T950" s="10" t="n">
        <v>0.089</v>
      </c>
      <c r="U950" s="6" t="s">
        <v>83</v>
      </c>
      <c r="V950" s="6" t="s">
        <v>53</v>
      </c>
      <c r="W950" s="6" t="s">
        <v>211</v>
      </c>
      <c r="X950" s="6" t="s">
        <v>2118</v>
      </c>
      <c r="Y950" s="8" t="n">
        <v>10839</v>
      </c>
    </row>
    <row r="951" customFormat="false" ht="15" hidden="false" customHeight="false" outlineLevel="0" collapsed="false">
      <c r="A951" s="5" t="n">
        <f aca="false">RANK(G951,$G$2:$G$1311)</f>
        <v>950</v>
      </c>
      <c r="B951" s="6" t="str">
        <f aca="false">IF(G951&gt;=Parâmetros!$B$4,"A",IF(G951&gt;=Parâmetros!$B$5,"B","C"))</f>
        <v>C</v>
      </c>
      <c r="C951" s="6" t="s">
        <v>2119</v>
      </c>
      <c r="D951" s="6" t="s">
        <v>177</v>
      </c>
      <c r="E951" s="6" t="s">
        <v>50</v>
      </c>
      <c r="F951" s="6" t="s">
        <v>181</v>
      </c>
      <c r="G951" s="7" t="n">
        <f aca="false">J951*S951</f>
        <v>834.673777203189</v>
      </c>
      <c r="H951" s="7" t="n">
        <f aca="false">I951*Parâmetros!$B$6/100*S951</f>
        <v>38.3889054083172</v>
      </c>
      <c r="I951" s="8" t="n">
        <v>20177</v>
      </c>
      <c r="J951" s="8" t="n">
        <v>4387</v>
      </c>
      <c r="K951" s="9" t="n">
        <f aca="false">J951/I951</f>
        <v>0.217425781830797</v>
      </c>
      <c r="L951" s="10" t="n">
        <v>0.245</v>
      </c>
      <c r="M951" s="6" t="str">
        <f aca="false">IF(K951&gt;L951,"sim","não")</f>
        <v>não</v>
      </c>
      <c r="N951" s="11" t="n">
        <v>1.17</v>
      </c>
      <c r="O951" s="8" t="n">
        <v>8286</v>
      </c>
      <c r="P951" s="8" t="n">
        <v>5637</v>
      </c>
      <c r="Q951" s="9" t="n">
        <f aca="false">O951/(O951+P951)</f>
        <v>0.595130359836242</v>
      </c>
      <c r="R951" s="10" t="n">
        <v>0.66</v>
      </c>
      <c r="S951" s="12" t="n">
        <f aca="false">2*Q951-1</f>
        <v>0.190260719672484</v>
      </c>
      <c r="T951" s="10" t="n">
        <v>0.102</v>
      </c>
      <c r="U951" s="6" t="s">
        <v>96</v>
      </c>
      <c r="V951" s="6" t="s">
        <v>72</v>
      </c>
      <c r="W951" s="6" t="s">
        <v>54</v>
      </c>
      <c r="X951" s="6" t="s">
        <v>2120</v>
      </c>
      <c r="Y951" s="8" t="n">
        <v>23907</v>
      </c>
    </row>
    <row r="952" customFormat="false" ht="15" hidden="false" customHeight="false" outlineLevel="0" collapsed="false">
      <c r="A952" s="5" t="n">
        <f aca="false">RANK(G952,$G$2:$G$1311)</f>
        <v>951</v>
      </c>
      <c r="B952" s="6" t="str">
        <f aca="false">IF(G952&gt;=Parâmetros!$B$4,"A",IF(G952&gt;=Parâmetros!$B$5,"B","C"))</f>
        <v>C</v>
      </c>
      <c r="C952" s="6" t="s">
        <v>2121</v>
      </c>
      <c r="D952" s="6" t="s">
        <v>177</v>
      </c>
      <c r="E952" s="6" t="s">
        <v>50</v>
      </c>
      <c r="F952" s="6" t="s">
        <v>1811</v>
      </c>
      <c r="G952" s="7" t="n">
        <f aca="false">J952*S952</f>
        <v>832.819492789657</v>
      </c>
      <c r="H952" s="7" t="n">
        <f aca="false">I952*Parâmetros!$B$6/100*S952</f>
        <v>35.0098458478369</v>
      </c>
      <c r="I952" s="8" t="n">
        <v>17824</v>
      </c>
      <c r="J952" s="8" t="n">
        <v>4240</v>
      </c>
      <c r="K952" s="9" t="n">
        <f aca="false">J952/I952</f>
        <v>0.237881508078995</v>
      </c>
      <c r="L952" s="10" t="n">
        <v>0.256</v>
      </c>
      <c r="M952" s="6" t="str">
        <f aca="false">IF(K952&gt;L952,"sim","não")</f>
        <v>não</v>
      </c>
      <c r="N952" s="11" t="n">
        <v>0.91</v>
      </c>
      <c r="O952" s="8" t="n">
        <v>7218</v>
      </c>
      <c r="P952" s="8" t="n">
        <v>4848</v>
      </c>
      <c r="Q952" s="9" t="n">
        <f aca="false">O952/(O952+P952)</f>
        <v>0.598209845847837</v>
      </c>
      <c r="R952" s="10" t="n">
        <v>0.593</v>
      </c>
      <c r="S952" s="12" t="n">
        <f aca="false">2*Q952-1</f>
        <v>0.196419691695674</v>
      </c>
      <c r="T952" s="10" t="n">
        <v>0.079</v>
      </c>
      <c r="U952" s="6" t="s">
        <v>96</v>
      </c>
      <c r="V952" s="6" t="s">
        <v>72</v>
      </c>
      <c r="W952" s="6" t="s">
        <v>54</v>
      </c>
      <c r="X952" s="6" t="s">
        <v>2122</v>
      </c>
      <c r="Y952" s="8" t="n">
        <v>20813</v>
      </c>
    </row>
    <row r="953" customFormat="false" ht="15" hidden="false" customHeight="false" outlineLevel="0" collapsed="false">
      <c r="A953" s="5" t="n">
        <f aca="false">RANK(G953,$G$2:$G$1311)</f>
        <v>952</v>
      </c>
      <c r="B953" s="6" t="str">
        <f aca="false">IF(G953&gt;=Parâmetros!$B$4,"A",IF(G953&gt;=Parâmetros!$B$5,"B","C"))</f>
        <v>C</v>
      </c>
      <c r="C953" s="6" t="s">
        <v>2123</v>
      </c>
      <c r="D953" s="6" t="s">
        <v>49</v>
      </c>
      <c r="E953" s="6" t="s">
        <v>50</v>
      </c>
      <c r="F953" s="6" t="s">
        <v>218</v>
      </c>
      <c r="G953" s="7" t="n">
        <f aca="false">J953*S953</f>
        <v>829.041273462616</v>
      </c>
      <c r="H953" s="7" t="n">
        <f aca="false">I953*Parâmetros!$B$6/100*S953</f>
        <v>47.836973970756</v>
      </c>
      <c r="I953" s="8" t="n">
        <v>12954</v>
      </c>
      <c r="J953" s="8" t="n">
        <v>2245</v>
      </c>
      <c r="K953" s="9" t="n">
        <f aca="false">J953/I953</f>
        <v>0.173305542689517</v>
      </c>
      <c r="L953" s="10" t="n">
        <v>0.216</v>
      </c>
      <c r="M953" s="6" t="str">
        <f aca="false">IF(K953&gt;L953,"sim","não")</f>
        <v>não</v>
      </c>
      <c r="N953" s="11" t="n">
        <v>-1.32</v>
      </c>
      <c r="O953" s="8" t="n">
        <v>6602</v>
      </c>
      <c r="P953" s="8" t="n">
        <v>3041</v>
      </c>
      <c r="Q953" s="9" t="n">
        <f aca="false">O953/(O953+P953)</f>
        <v>0.684641709011718</v>
      </c>
      <c r="R953" s="10" t="n">
        <v>0.725</v>
      </c>
      <c r="S953" s="12" t="n">
        <f aca="false">2*Q953-1</f>
        <v>0.369283418023437</v>
      </c>
      <c r="T953" s="10" t="n">
        <v>0.08</v>
      </c>
      <c r="U953" s="6" t="s">
        <v>71</v>
      </c>
      <c r="V953" s="6" t="s">
        <v>72</v>
      </c>
      <c r="W953" s="6" t="s">
        <v>54</v>
      </c>
      <c r="X953" s="6" t="s">
        <v>2124</v>
      </c>
      <c r="Y953" s="8" t="n">
        <v>15737</v>
      </c>
    </row>
    <row r="954" customFormat="false" ht="15" hidden="false" customHeight="false" outlineLevel="0" collapsed="false">
      <c r="A954" s="5" t="n">
        <f aca="false">RANK(G954,$G$2:$G$1311)</f>
        <v>953</v>
      </c>
      <c r="B954" s="6" t="str">
        <f aca="false">IF(G954&gt;=Parâmetros!$B$4,"A",IF(G954&gt;=Parâmetros!$B$5,"B","C"))</f>
        <v>C</v>
      </c>
      <c r="C954" s="6" t="s">
        <v>2125</v>
      </c>
      <c r="D954" s="6" t="s">
        <v>49</v>
      </c>
      <c r="E954" s="6" t="s">
        <v>50</v>
      </c>
      <c r="F954" s="6" t="s">
        <v>699</v>
      </c>
      <c r="G954" s="7" t="n">
        <f aca="false">J954*S954</f>
        <v>828.554089381302</v>
      </c>
      <c r="H954" s="7" t="n">
        <f aca="false">I954*Parâmetros!$B$6/100*S954</f>
        <v>37.1503547865057</v>
      </c>
      <c r="I954" s="8" t="n">
        <v>11456</v>
      </c>
      <c r="J954" s="8" t="n">
        <v>2555</v>
      </c>
      <c r="K954" s="9" t="n">
        <f aca="false">J954/I954</f>
        <v>0.223027234636872</v>
      </c>
      <c r="L954" s="10" t="n">
        <v>0.244</v>
      </c>
      <c r="M954" s="6" t="str">
        <f aca="false">IF(K954&gt;L954,"sim","não")</f>
        <v>não</v>
      </c>
      <c r="N954" s="11" t="n">
        <v>-0.68</v>
      </c>
      <c r="O954" s="8" t="n">
        <v>5319</v>
      </c>
      <c r="P954" s="8" t="n">
        <v>2714</v>
      </c>
      <c r="Q954" s="9" t="n">
        <f aca="false">O954/(O954+P954)</f>
        <v>0.662143657413171</v>
      </c>
      <c r="R954" s="10" t="n">
        <v>0.721</v>
      </c>
      <c r="S954" s="12" t="n">
        <f aca="false">2*Q954-1</f>
        <v>0.324287314826341</v>
      </c>
      <c r="T954" s="10" t="n">
        <v>0.125</v>
      </c>
      <c r="U954" s="6" t="s">
        <v>71</v>
      </c>
      <c r="V954" s="6" t="s">
        <v>72</v>
      </c>
      <c r="W954" s="6" t="s">
        <v>54</v>
      </c>
      <c r="X954" s="6" t="s">
        <v>2126</v>
      </c>
      <c r="Y954" s="8" t="n">
        <v>13934</v>
      </c>
    </row>
    <row r="955" customFormat="false" ht="15" hidden="false" customHeight="false" outlineLevel="0" collapsed="false">
      <c r="A955" s="5" t="n">
        <f aca="false">RANK(G955,$G$2:$G$1311)</f>
        <v>954</v>
      </c>
      <c r="B955" s="6" t="str">
        <f aca="false">IF(G955&gt;=Parâmetros!$B$4,"A",IF(G955&gt;=Parâmetros!$B$5,"B","C"))</f>
        <v>C</v>
      </c>
      <c r="C955" s="6" t="s">
        <v>2127</v>
      </c>
      <c r="D955" s="6" t="s">
        <v>49</v>
      </c>
      <c r="E955" s="6" t="s">
        <v>50</v>
      </c>
      <c r="F955" s="6" t="s">
        <v>965</v>
      </c>
      <c r="G955" s="7" t="n">
        <f aca="false">J955*S955</f>
        <v>828.275318374772</v>
      </c>
      <c r="H955" s="7" t="n">
        <f aca="false">I955*Parâmetros!$B$6/100*S955</f>
        <v>31.0260036385688</v>
      </c>
      <c r="I955" s="8" t="n">
        <v>14916</v>
      </c>
      <c r="J955" s="8" t="n">
        <v>3982</v>
      </c>
      <c r="K955" s="9" t="n">
        <f aca="false">J955/I955</f>
        <v>0.266961651917404</v>
      </c>
      <c r="L955" s="10" t="n">
        <v>0.304</v>
      </c>
      <c r="M955" s="6" t="str">
        <f aca="false">IF(K955&gt;L955,"sim","não")</f>
        <v>não</v>
      </c>
      <c r="N955" s="11" t="n">
        <v>-0.74</v>
      </c>
      <c r="O955" s="8" t="n">
        <v>5976</v>
      </c>
      <c r="P955" s="8" t="n">
        <v>3918</v>
      </c>
      <c r="Q955" s="9" t="n">
        <f aca="false">O955/(O955+P955)</f>
        <v>0.604002425712553</v>
      </c>
      <c r="R955" s="10" t="n">
        <v>0.644</v>
      </c>
      <c r="S955" s="12" t="n">
        <f aca="false">2*Q955-1</f>
        <v>0.208004851425106</v>
      </c>
      <c r="T955" s="10" t="n">
        <v>0.148</v>
      </c>
      <c r="U955" s="6" t="s">
        <v>63</v>
      </c>
      <c r="V955" s="6" t="s">
        <v>59</v>
      </c>
      <c r="W955" s="6" t="s">
        <v>54</v>
      </c>
      <c r="X955" s="6" t="s">
        <v>2128</v>
      </c>
      <c r="Y955" s="8" t="n">
        <v>17813</v>
      </c>
    </row>
    <row r="956" customFormat="false" ht="15" hidden="false" customHeight="false" outlineLevel="0" collapsed="false">
      <c r="A956" s="5" t="n">
        <f aca="false">RANK(G956,$G$2:$G$1311)</f>
        <v>955</v>
      </c>
      <c r="B956" s="6" t="str">
        <f aca="false">IF(G956&gt;=Parâmetros!$B$4,"A",IF(G956&gt;=Parâmetros!$B$5,"B","C"))</f>
        <v>C</v>
      </c>
      <c r="C956" s="6" t="s">
        <v>2129</v>
      </c>
      <c r="D956" s="6" t="s">
        <v>66</v>
      </c>
      <c r="E956" s="6" t="s">
        <v>50</v>
      </c>
      <c r="F956" s="6" t="s">
        <v>1293</v>
      </c>
      <c r="G956" s="7" t="n">
        <f aca="false">J956*S956</f>
        <v>823.010915994305</v>
      </c>
      <c r="H956" s="7" t="n">
        <f aca="false">I956*Parâmetros!$B$6/100*S956</f>
        <v>45.4232653061225</v>
      </c>
      <c r="I956" s="8" t="n">
        <v>11524</v>
      </c>
      <c r="J956" s="8" t="n">
        <v>2088</v>
      </c>
      <c r="K956" s="9" t="n">
        <f aca="false">J956/I956</f>
        <v>0.18118708781673</v>
      </c>
      <c r="L956" s="10" t="n">
        <v>0.203</v>
      </c>
      <c r="M956" s="6" t="str">
        <f aca="false">IF(K956&gt;L956,"sim","não")</f>
        <v>não</v>
      </c>
      <c r="N956" s="11" t="n">
        <v>-2.45</v>
      </c>
      <c r="O956" s="8" t="n">
        <v>5875</v>
      </c>
      <c r="P956" s="8" t="n">
        <v>2553</v>
      </c>
      <c r="Q956" s="9" t="n">
        <f aca="false">O956/(O956+P956)</f>
        <v>0.697081158044613</v>
      </c>
      <c r="R956" s="10" t="n">
        <v>0.718</v>
      </c>
      <c r="S956" s="12" t="n">
        <f aca="false">2*Q956-1</f>
        <v>0.394162316089226</v>
      </c>
      <c r="T956" s="10" t="n">
        <v>0.108</v>
      </c>
      <c r="U956" s="6" t="s">
        <v>120</v>
      </c>
      <c r="V956" s="6" t="s">
        <v>59</v>
      </c>
      <c r="W956" s="6" t="s">
        <v>54</v>
      </c>
      <c r="X956" s="6" t="s">
        <v>2130</v>
      </c>
      <c r="Y956" s="8" t="n">
        <v>14013</v>
      </c>
    </row>
    <row r="957" customFormat="false" ht="15" hidden="false" customHeight="false" outlineLevel="0" collapsed="false">
      <c r="A957" s="5" t="n">
        <f aca="false">RANK(G957,$G$2:$G$1311)</f>
        <v>956</v>
      </c>
      <c r="B957" s="6" t="str">
        <f aca="false">IF(G957&gt;=Parâmetros!$B$4,"A",IF(G957&gt;=Parâmetros!$B$5,"B","C"))</f>
        <v>C</v>
      </c>
      <c r="C957" s="6" t="s">
        <v>2131</v>
      </c>
      <c r="D957" s="6" t="s">
        <v>772</v>
      </c>
      <c r="E957" s="6" t="s">
        <v>142</v>
      </c>
      <c r="F957" s="6" t="s">
        <v>773</v>
      </c>
      <c r="G957" s="7" t="n">
        <f aca="false">J957*S957</f>
        <v>820.125531914893</v>
      </c>
      <c r="H957" s="7" t="n">
        <f aca="false">I957*Parâmetros!$B$6/100*S957</f>
        <v>28.6069574468085</v>
      </c>
      <c r="I957" s="8" t="n">
        <v>18937</v>
      </c>
      <c r="J957" s="8" t="n">
        <v>5429</v>
      </c>
      <c r="K957" s="9" t="n">
        <f aca="false">J957/I957</f>
        <v>0.286687437292074</v>
      </c>
      <c r="L957" s="10" t="n">
        <v>0.288</v>
      </c>
      <c r="M957" s="6" t="str">
        <f aca="false">IF(K957&gt;L957,"sim","não")</f>
        <v>não</v>
      </c>
      <c r="N957" s="11" t="n">
        <v>0.15</v>
      </c>
      <c r="O957" s="8" t="n">
        <v>7033</v>
      </c>
      <c r="P957" s="8" t="n">
        <v>5187</v>
      </c>
      <c r="Q957" s="9" t="n">
        <f aca="false">O957/(O957+P957)</f>
        <v>0.575531914893617</v>
      </c>
      <c r="R957" s="10" t="n">
        <v>0.585</v>
      </c>
      <c r="S957" s="12" t="n">
        <f aca="false">2*Q957-1</f>
        <v>0.151063829787234</v>
      </c>
      <c r="T957" s="10" t="n">
        <v>0.111</v>
      </c>
      <c r="U957" s="6" t="s">
        <v>63</v>
      </c>
      <c r="V957" s="6" t="s">
        <v>59</v>
      </c>
      <c r="W957" s="6" t="s">
        <v>211</v>
      </c>
      <c r="X957" s="6" t="s">
        <v>2132</v>
      </c>
      <c r="Y957" s="8" t="n">
        <v>21522</v>
      </c>
    </row>
    <row r="958" customFormat="false" ht="15" hidden="false" customHeight="false" outlineLevel="0" collapsed="false">
      <c r="A958" s="5" t="n">
        <f aca="false">RANK(G958,$G$2:$G$1311)</f>
        <v>957</v>
      </c>
      <c r="B958" s="6" t="str">
        <f aca="false">IF(G958&gt;=Parâmetros!$B$4,"A",IF(G958&gt;=Parâmetros!$B$5,"B","C"))</f>
        <v>C</v>
      </c>
      <c r="C958" s="6" t="s">
        <v>2133</v>
      </c>
      <c r="D958" s="6" t="s">
        <v>351</v>
      </c>
      <c r="E958" s="6" t="s">
        <v>50</v>
      </c>
      <c r="F958" s="6" t="s">
        <v>1348</v>
      </c>
      <c r="G958" s="7" t="n">
        <f aca="false">J958*S958</f>
        <v>819.912474284646</v>
      </c>
      <c r="H958" s="7" t="n">
        <f aca="false">I958*Parâmetros!$B$6/100*S958</f>
        <v>46.767959603516</v>
      </c>
      <c r="I958" s="8" t="n">
        <v>14762</v>
      </c>
      <c r="J958" s="8" t="n">
        <v>2588</v>
      </c>
      <c r="K958" s="9" t="n">
        <f aca="false">J958/I958</f>
        <v>0.175314997967755</v>
      </c>
      <c r="L958" s="10" t="n">
        <v>0.171</v>
      </c>
      <c r="M958" s="6" t="str">
        <f aca="false">IF(K958&gt;L958,"sim","não")</f>
        <v>sim</v>
      </c>
      <c r="N958" s="11" t="n">
        <v>0.73</v>
      </c>
      <c r="O958" s="8" t="n">
        <v>7041</v>
      </c>
      <c r="P958" s="8" t="n">
        <v>3653</v>
      </c>
      <c r="Q958" s="9" t="n">
        <f aca="false">O958/(O958+P958)</f>
        <v>0.658406583130728</v>
      </c>
      <c r="R958" s="10" t="n">
        <v>0.698</v>
      </c>
      <c r="S958" s="12" t="n">
        <f aca="false">2*Q958-1</f>
        <v>0.316813166261455</v>
      </c>
      <c r="T958" s="10" t="n">
        <v>0.119</v>
      </c>
      <c r="U958" s="6" t="s">
        <v>63</v>
      </c>
      <c r="V958" s="6" t="s">
        <v>59</v>
      </c>
      <c r="W958" s="6" t="s">
        <v>54</v>
      </c>
      <c r="X958" s="6" t="s">
        <v>2134</v>
      </c>
      <c r="Y958" s="8" t="n">
        <v>17033</v>
      </c>
    </row>
    <row r="959" customFormat="false" ht="15" hidden="false" customHeight="false" outlineLevel="0" collapsed="false">
      <c r="A959" s="5" t="n">
        <f aca="false">RANK(G959,$G$2:$G$1311)</f>
        <v>958</v>
      </c>
      <c r="B959" s="6" t="str">
        <f aca="false">IF(G959&gt;=Parâmetros!$B$4,"A",IF(G959&gt;=Parâmetros!$B$5,"B","C"))</f>
        <v>C</v>
      </c>
      <c r="C959" s="6" t="s">
        <v>2135</v>
      </c>
      <c r="D959" s="6" t="s">
        <v>49</v>
      </c>
      <c r="E959" s="6" t="s">
        <v>50</v>
      </c>
      <c r="F959" s="6" t="s">
        <v>189</v>
      </c>
      <c r="G959" s="7" t="n">
        <f aca="false">J959*S959</f>
        <v>819.341156747695</v>
      </c>
      <c r="H959" s="7" t="n">
        <f aca="false">I959*Parâmetros!$B$6/100*S959</f>
        <v>47.1133556859458</v>
      </c>
      <c r="I959" s="8" t="n">
        <v>9505</v>
      </c>
      <c r="J959" s="8" t="n">
        <v>1653</v>
      </c>
      <c r="K959" s="9" t="n">
        <f aca="false">J959/I959</f>
        <v>0.173908469226723</v>
      </c>
      <c r="L959" s="10" t="n">
        <v>0.234</v>
      </c>
      <c r="M959" s="6" t="str">
        <f aca="false">IF(K959&gt;L959,"sim","não")</f>
        <v>não</v>
      </c>
      <c r="N959" s="11" t="n">
        <v>-0.58</v>
      </c>
      <c r="O959" s="8" t="n">
        <v>5353</v>
      </c>
      <c r="P959" s="8" t="n">
        <v>1805</v>
      </c>
      <c r="Q959" s="9" t="n">
        <f aca="false">O959/(O959+P959)</f>
        <v>0.747834590667784</v>
      </c>
      <c r="R959" s="10" t="n">
        <v>0.779</v>
      </c>
      <c r="S959" s="12" t="n">
        <f aca="false">2*Q959-1</f>
        <v>0.495669181335569</v>
      </c>
      <c r="T959" s="10" t="n">
        <v>0.131</v>
      </c>
      <c r="U959" s="6" t="s">
        <v>71</v>
      </c>
      <c r="V959" s="6" t="s">
        <v>72</v>
      </c>
      <c r="W959" s="6" t="s">
        <v>54</v>
      </c>
      <c r="X959" s="6" t="s">
        <v>2136</v>
      </c>
      <c r="Y959" s="8" t="n">
        <v>11765</v>
      </c>
    </row>
    <row r="960" customFormat="false" ht="15" hidden="false" customHeight="false" outlineLevel="0" collapsed="false">
      <c r="A960" s="5" t="n">
        <f aca="false">RANK(G960,$G$2:$G$1311)</f>
        <v>959</v>
      </c>
      <c r="B960" s="6" t="str">
        <f aca="false">IF(G960&gt;=Parâmetros!$B$4,"A",IF(G960&gt;=Parâmetros!$B$5,"B","C"))</f>
        <v>C</v>
      </c>
      <c r="C960" s="6" t="s">
        <v>2137</v>
      </c>
      <c r="D960" s="6" t="s">
        <v>66</v>
      </c>
      <c r="E960" s="6" t="s">
        <v>50</v>
      </c>
      <c r="F960" s="6" t="s">
        <v>728</v>
      </c>
      <c r="G960" s="7" t="n">
        <f aca="false">J960*S960</f>
        <v>818.649343232439</v>
      </c>
      <c r="H960" s="7" t="n">
        <f aca="false">I960*Parâmetros!$B$6/100*S960</f>
        <v>48.0163746430611</v>
      </c>
      <c r="I960" s="8" t="n">
        <v>11584</v>
      </c>
      <c r="J960" s="8" t="n">
        <v>1975</v>
      </c>
      <c r="K960" s="9" t="n">
        <f aca="false">J960/I960</f>
        <v>0.170493784530387</v>
      </c>
      <c r="L960" s="10" t="n">
        <v>0.164</v>
      </c>
      <c r="M960" s="6" t="str">
        <f aca="false">IF(K960&gt;L960,"sim","não")</f>
        <v>sim</v>
      </c>
      <c r="N960" s="11" t="n">
        <v>-0.52</v>
      </c>
      <c r="O960" s="8" t="n">
        <v>6192</v>
      </c>
      <c r="P960" s="8" t="n">
        <v>2563</v>
      </c>
      <c r="Q960" s="9" t="n">
        <f aca="false">O960/(O960+P960)</f>
        <v>0.707252998286693</v>
      </c>
      <c r="R960" s="10" t="n">
        <v>0.712</v>
      </c>
      <c r="S960" s="12" t="n">
        <f aca="false">2*Q960-1</f>
        <v>0.414505996573387</v>
      </c>
      <c r="T960" s="10" t="n">
        <v>0.085</v>
      </c>
      <c r="U960" s="6" t="s">
        <v>68</v>
      </c>
      <c r="V960" s="6" t="s">
        <v>53</v>
      </c>
      <c r="W960" s="6" t="s">
        <v>54</v>
      </c>
      <c r="X960" s="6" t="s">
        <v>2138</v>
      </c>
      <c r="Y960" s="8" t="n">
        <v>12984</v>
      </c>
    </row>
    <row r="961" customFormat="false" ht="15" hidden="false" customHeight="false" outlineLevel="0" collapsed="false">
      <c r="A961" s="5" t="n">
        <f aca="false">RANK(G961,$G$2:$G$1311)</f>
        <v>960</v>
      </c>
      <c r="B961" s="6" t="str">
        <f aca="false">IF(G961&gt;=Parâmetros!$B$4,"A",IF(G961&gt;=Parâmetros!$B$5,"B","C"))</f>
        <v>C</v>
      </c>
      <c r="C961" s="6" t="s">
        <v>2139</v>
      </c>
      <c r="D961" s="6" t="s">
        <v>75</v>
      </c>
      <c r="E961" s="6" t="s">
        <v>50</v>
      </c>
      <c r="F961" s="6" t="s">
        <v>514</v>
      </c>
      <c r="G961" s="7" t="n">
        <f aca="false">J961*S961</f>
        <v>813.028751576292</v>
      </c>
      <c r="H961" s="7" t="n">
        <f aca="false">I961*Parâmetros!$B$6/100*S961</f>
        <v>52.3917578814628</v>
      </c>
      <c r="I961" s="8" t="n">
        <v>10188</v>
      </c>
      <c r="J961" s="8" t="n">
        <v>1581</v>
      </c>
      <c r="K961" s="9" t="n">
        <f aca="false">J961/I961</f>
        <v>0.155182567726737</v>
      </c>
      <c r="L961" s="10" t="n">
        <v>0.157</v>
      </c>
      <c r="M961" s="6" t="str">
        <f aca="false">IF(K961&gt;L961,"sim","não")</f>
        <v>não</v>
      </c>
      <c r="N961" s="11" t="n">
        <v>1.88</v>
      </c>
      <c r="O961" s="8" t="n">
        <v>6004</v>
      </c>
      <c r="P961" s="8" t="n">
        <v>1926</v>
      </c>
      <c r="Q961" s="9" t="n">
        <f aca="false">O961/(O961+P961)</f>
        <v>0.757124842370744</v>
      </c>
      <c r="R961" s="10" t="n">
        <v>0.799</v>
      </c>
      <c r="S961" s="12" t="n">
        <f aca="false">2*Q961-1</f>
        <v>0.514249684741488</v>
      </c>
      <c r="T961" s="10" t="n">
        <v>0.092</v>
      </c>
      <c r="U961" s="6" t="s">
        <v>63</v>
      </c>
      <c r="V961" s="6" t="s">
        <v>59</v>
      </c>
      <c r="W961" s="6" t="s">
        <v>54</v>
      </c>
      <c r="X961" s="6" t="s">
        <v>2140</v>
      </c>
      <c r="Y961" s="8" t="n">
        <v>10384</v>
      </c>
    </row>
    <row r="962" customFormat="false" ht="15" hidden="false" customHeight="false" outlineLevel="0" collapsed="false">
      <c r="A962" s="5" t="n">
        <f aca="false">RANK(G962,$G$2:$G$1311)</f>
        <v>961</v>
      </c>
      <c r="B962" s="6" t="str">
        <f aca="false">IF(G962&gt;=Parâmetros!$B$4,"A",IF(G962&gt;=Parâmetros!$B$5,"B","C"))</f>
        <v>C</v>
      </c>
      <c r="C962" s="6" t="s">
        <v>2141</v>
      </c>
      <c r="D962" s="6" t="s">
        <v>86</v>
      </c>
      <c r="E962" s="6" t="s">
        <v>50</v>
      </c>
      <c r="F962" s="6" t="s">
        <v>830</v>
      </c>
      <c r="G962" s="7" t="n">
        <f aca="false">J962*S962</f>
        <v>812.265846245089</v>
      </c>
      <c r="H962" s="7" t="n">
        <f aca="false">I962*Parâmetros!$B$6/100*S962</f>
        <v>45.3884772777819</v>
      </c>
      <c r="I962" s="8" t="n">
        <v>17803</v>
      </c>
      <c r="J962" s="8" t="n">
        <v>3186</v>
      </c>
      <c r="K962" s="9" t="n">
        <f aca="false">J962/I962</f>
        <v>0.178958602482728</v>
      </c>
      <c r="L962" s="10" t="n">
        <v>0.246</v>
      </c>
      <c r="M962" s="6" t="str">
        <f aca="false">IF(K962&gt;L962,"sim","não")</f>
        <v>não</v>
      </c>
      <c r="N962" s="11" t="n">
        <v>0.87</v>
      </c>
      <c r="O962" s="8" t="n">
        <v>8464</v>
      </c>
      <c r="P962" s="8" t="n">
        <v>5025</v>
      </c>
      <c r="Q962" s="9" t="n">
        <f aca="false">O962/(O962+P962)</f>
        <v>0.627474238268219</v>
      </c>
      <c r="R962" s="10" t="n">
        <v>0.69</v>
      </c>
      <c r="S962" s="12" t="n">
        <f aca="false">2*Q962-1</f>
        <v>0.254948476536437</v>
      </c>
      <c r="T962" s="10" t="n">
        <v>0.104</v>
      </c>
      <c r="U962" s="6" t="s">
        <v>63</v>
      </c>
      <c r="V962" s="6" t="s">
        <v>59</v>
      </c>
      <c r="W962" s="6" t="s">
        <v>54</v>
      </c>
      <c r="X962" s="6" t="s">
        <v>2142</v>
      </c>
      <c r="Y962" s="8" t="n">
        <v>23053</v>
      </c>
    </row>
    <row r="963" customFormat="false" ht="15" hidden="false" customHeight="false" outlineLevel="0" collapsed="false">
      <c r="A963" s="5" t="n">
        <f aca="false">RANK(G963,$G$2:$G$1311)</f>
        <v>962</v>
      </c>
      <c r="B963" s="6" t="str">
        <f aca="false">IF(G963&gt;=Parâmetros!$B$4,"A",IF(G963&gt;=Parâmetros!$B$5,"B","C"))</f>
        <v>C</v>
      </c>
      <c r="C963" s="6" t="s">
        <v>2143</v>
      </c>
      <c r="D963" s="6" t="s">
        <v>141</v>
      </c>
      <c r="E963" s="6" t="s">
        <v>142</v>
      </c>
      <c r="F963" s="6" t="s">
        <v>243</v>
      </c>
      <c r="G963" s="7" t="n">
        <f aca="false">J963*S963</f>
        <v>811.467958599427</v>
      </c>
      <c r="H963" s="7" t="n">
        <f aca="false">I963*Parâmetros!$B$6/100*S963</f>
        <v>28.6414578286721</v>
      </c>
      <c r="I963" s="8" t="n">
        <v>7158</v>
      </c>
      <c r="J963" s="8" t="n">
        <v>2028</v>
      </c>
      <c r="K963" s="9" t="n">
        <f aca="false">J963/I963</f>
        <v>0.283319362950545</v>
      </c>
      <c r="L963" s="10" t="n">
        <v>0.285</v>
      </c>
      <c r="M963" s="6" t="str">
        <f aca="false">IF(K963&gt;L963,"sim","não")</f>
        <v>não</v>
      </c>
      <c r="N963" s="11" t="n">
        <v>-0.43</v>
      </c>
      <c r="O963" s="8" t="n">
        <v>3179</v>
      </c>
      <c r="P963" s="8" t="n">
        <v>1362</v>
      </c>
      <c r="Q963" s="9" t="n">
        <f aca="false">O963/(O963+P963)</f>
        <v>0.700066064743449</v>
      </c>
      <c r="R963" s="10" t="n">
        <v>0.727</v>
      </c>
      <c r="S963" s="12" t="n">
        <f aca="false">2*Q963-1</f>
        <v>0.400132129486897</v>
      </c>
      <c r="T963" s="10" t="n">
        <v>0.177</v>
      </c>
      <c r="U963" s="6" t="s">
        <v>68</v>
      </c>
      <c r="V963" s="6" t="s">
        <v>53</v>
      </c>
      <c r="W963" s="6" t="s">
        <v>54</v>
      </c>
      <c r="X963" s="6" t="s">
        <v>2144</v>
      </c>
      <c r="Y963" s="8" t="n">
        <v>10298</v>
      </c>
    </row>
    <row r="964" customFormat="false" ht="15" hidden="false" customHeight="false" outlineLevel="0" collapsed="false">
      <c r="A964" s="5" t="n">
        <f aca="false">RANK(G964,$G$2:$G$1311)</f>
        <v>963</v>
      </c>
      <c r="B964" s="6" t="str">
        <f aca="false">IF(G964&gt;=Parâmetros!$B$4,"A",IF(G964&gt;=Parâmetros!$B$5,"B","C"))</f>
        <v>C</v>
      </c>
      <c r="C964" s="6" t="s">
        <v>2145</v>
      </c>
      <c r="D964" s="6" t="s">
        <v>1909</v>
      </c>
      <c r="E964" s="6" t="s">
        <v>209</v>
      </c>
      <c r="F964" s="6" t="s">
        <v>2146</v>
      </c>
      <c r="G964" s="7" t="n">
        <f aca="false">J964*S964</f>
        <v>808.204015776264</v>
      </c>
      <c r="H964" s="7" t="n">
        <f aca="false">I964*Parâmetros!$B$6/100*S964</f>
        <v>33.4920724273933</v>
      </c>
      <c r="I964" s="8" t="n">
        <v>8201</v>
      </c>
      <c r="J964" s="8" t="n">
        <v>1979</v>
      </c>
      <c r="K964" s="9" t="n">
        <f aca="false">J964/I964</f>
        <v>0.241312035117669</v>
      </c>
      <c r="L964" s="10" t="n">
        <v>0.239</v>
      </c>
      <c r="M964" s="6" t="str">
        <f aca="false">IF(K964&gt;L964,"sim","não")</f>
        <v>sim</v>
      </c>
      <c r="N964" s="11" t="n">
        <v>0.96</v>
      </c>
      <c r="O964" s="8" t="n">
        <v>3928</v>
      </c>
      <c r="P964" s="8" t="n">
        <v>1650</v>
      </c>
      <c r="Q964" s="9" t="n">
        <f aca="false">O964/(O964+P964)</f>
        <v>0.704195051989961</v>
      </c>
      <c r="R964" s="10" t="n">
        <v>0.744</v>
      </c>
      <c r="S964" s="12" t="n">
        <f aca="false">2*Q964-1</f>
        <v>0.408390103979921</v>
      </c>
      <c r="T964" s="10" t="n">
        <v>0.118</v>
      </c>
      <c r="U964" s="6" t="s">
        <v>68</v>
      </c>
      <c r="V964" s="6" t="s">
        <v>53</v>
      </c>
      <c r="W964" s="6" t="s">
        <v>211</v>
      </c>
      <c r="X964" s="6" t="s">
        <v>2147</v>
      </c>
      <c r="Y964" s="8" t="n">
        <v>10287</v>
      </c>
    </row>
    <row r="965" customFormat="false" ht="15" hidden="false" customHeight="false" outlineLevel="0" collapsed="false">
      <c r="A965" s="5" t="n">
        <f aca="false">RANK(G965,$G$2:$G$1311)</f>
        <v>964</v>
      </c>
      <c r="B965" s="6" t="str">
        <f aca="false">IF(G965&gt;=Parâmetros!$B$4,"A",IF(G965&gt;=Parâmetros!$B$5,"B","C"))</f>
        <v>C</v>
      </c>
      <c r="C965" s="6" t="s">
        <v>2148</v>
      </c>
      <c r="D965" s="6" t="s">
        <v>49</v>
      </c>
      <c r="E965" s="6" t="s">
        <v>50</v>
      </c>
      <c r="F965" s="6" t="s">
        <v>289</v>
      </c>
      <c r="G965" s="7" t="n">
        <f aca="false">J965*S965</f>
        <v>802.832037756802</v>
      </c>
      <c r="H965" s="7" t="n">
        <f aca="false">I965*Parâmetros!$B$6/100*S965</f>
        <v>44.9881066074403</v>
      </c>
      <c r="I965" s="8" t="n">
        <v>9756</v>
      </c>
      <c r="J965" s="8" t="n">
        <v>1741</v>
      </c>
      <c r="K965" s="9" t="n">
        <f aca="false">J965/I965</f>
        <v>0.178454284542845</v>
      </c>
      <c r="L965" s="10" t="n">
        <v>0.233</v>
      </c>
      <c r="M965" s="6" t="str">
        <f aca="false">IF(K965&gt;L965,"sim","não")</f>
        <v>não</v>
      </c>
      <c r="N965" s="11" t="n">
        <v>0.31</v>
      </c>
      <c r="O965" s="8" t="n">
        <v>5263</v>
      </c>
      <c r="P965" s="8" t="n">
        <v>1941</v>
      </c>
      <c r="Q965" s="9" t="n">
        <f aca="false">O965/(O965+P965)</f>
        <v>0.730566352026652</v>
      </c>
      <c r="R965" s="10" t="n">
        <v>0.76</v>
      </c>
      <c r="S965" s="12" t="n">
        <f aca="false">2*Q965-1</f>
        <v>0.461132704053304</v>
      </c>
      <c r="T965" s="10" t="n">
        <v>0.15</v>
      </c>
      <c r="U965" s="6" t="s">
        <v>71</v>
      </c>
      <c r="V965" s="6" t="s">
        <v>72</v>
      </c>
      <c r="W965" s="6" t="s">
        <v>54</v>
      </c>
      <c r="X965" s="6" t="s">
        <v>2149</v>
      </c>
      <c r="Y965" s="8" t="n">
        <v>10744</v>
      </c>
    </row>
    <row r="966" customFormat="false" ht="15" hidden="false" customHeight="false" outlineLevel="0" collapsed="false">
      <c r="A966" s="5" t="n">
        <f aca="false">RANK(G966,$G$2:$G$1311)</f>
        <v>965</v>
      </c>
      <c r="B966" s="6" t="str">
        <f aca="false">IF(G966&gt;=Parâmetros!$B$4,"A",IF(G966&gt;=Parâmetros!$B$5,"B","C"))</f>
        <v>C</v>
      </c>
      <c r="C966" s="6" t="s">
        <v>2150</v>
      </c>
      <c r="D966" s="6" t="s">
        <v>49</v>
      </c>
      <c r="E966" s="6" t="s">
        <v>50</v>
      </c>
      <c r="F966" s="6" t="s">
        <v>699</v>
      </c>
      <c r="G966" s="7" t="n">
        <f aca="false">J966*S966</f>
        <v>799.291816223977</v>
      </c>
      <c r="H966" s="7" t="n">
        <f aca="false">I966*Parâmetros!$B$6/100*S966</f>
        <v>36.5971823402728</v>
      </c>
      <c r="I966" s="8" t="n">
        <v>7825</v>
      </c>
      <c r="J966" s="8" t="n">
        <v>1709</v>
      </c>
      <c r="K966" s="9" t="n">
        <f aca="false">J966/I966</f>
        <v>0.218402555910543</v>
      </c>
      <c r="L966" s="10" t="n">
        <v>0.265</v>
      </c>
      <c r="M966" s="6" t="str">
        <f aca="false">IF(K966&gt;L966,"sim","não")</f>
        <v>não</v>
      </c>
      <c r="N966" s="11" t="n">
        <v>0.2</v>
      </c>
      <c r="O966" s="8" t="n">
        <v>4089</v>
      </c>
      <c r="P966" s="8" t="n">
        <v>1483</v>
      </c>
      <c r="Q966" s="9" t="n">
        <f aca="false">O966/(O966+P966)</f>
        <v>0.733847810480976</v>
      </c>
      <c r="R966" s="10" t="n">
        <v>0.767</v>
      </c>
      <c r="S966" s="12" t="n">
        <f aca="false">2*Q966-1</f>
        <v>0.467695620961953</v>
      </c>
      <c r="T966" s="10" t="n">
        <v>0.128</v>
      </c>
      <c r="U966" s="6" t="s">
        <v>63</v>
      </c>
      <c r="V966" s="6" t="s">
        <v>59</v>
      </c>
      <c r="W966" s="6" t="s">
        <v>54</v>
      </c>
      <c r="X966" s="6" t="s">
        <v>2151</v>
      </c>
      <c r="Y966" s="8" t="n">
        <v>11059</v>
      </c>
    </row>
    <row r="967" customFormat="false" ht="15" hidden="false" customHeight="false" outlineLevel="0" collapsed="false">
      <c r="A967" s="5" t="n">
        <f aca="false">RANK(G967,$G$2:$G$1311)</f>
        <v>966</v>
      </c>
      <c r="B967" s="6" t="str">
        <f aca="false">IF(G967&gt;=Parâmetros!$B$4,"A",IF(G967&gt;=Parâmetros!$B$5,"B","C"))</f>
        <v>C</v>
      </c>
      <c r="C967" s="6" t="s">
        <v>2152</v>
      </c>
      <c r="D967" s="6" t="s">
        <v>123</v>
      </c>
      <c r="E967" s="6" t="s">
        <v>50</v>
      </c>
      <c r="F967" s="6" t="s">
        <v>2152</v>
      </c>
      <c r="G967" s="7" t="n">
        <f aca="false">J967*S967</f>
        <v>797.237316214537</v>
      </c>
      <c r="H967" s="7" t="n">
        <f aca="false">I967*Parâmetros!$B$6/100*S967</f>
        <v>49.7687699316629</v>
      </c>
      <c r="I967" s="8" t="n">
        <v>18909</v>
      </c>
      <c r="J967" s="8" t="n">
        <v>3029</v>
      </c>
      <c r="K967" s="9" t="n">
        <f aca="false">J967/I967</f>
        <v>0.160188270135914</v>
      </c>
      <c r="L967" s="10" t="n">
        <v>0.176</v>
      </c>
      <c r="M967" s="6" t="str">
        <f aca="false">IF(K967&gt;L967,"sim","não")</f>
        <v>não</v>
      </c>
      <c r="N967" s="11" t="n">
        <v>0.14</v>
      </c>
      <c r="O967" s="8" t="n">
        <v>9150</v>
      </c>
      <c r="P967" s="8" t="n">
        <v>5337</v>
      </c>
      <c r="Q967" s="9" t="n">
        <f aca="false">O967/(O967+P967)</f>
        <v>0.631600745495962</v>
      </c>
      <c r="R967" s="10" t="n">
        <v>0.697</v>
      </c>
      <c r="S967" s="12" t="n">
        <f aca="false">2*Q967-1</f>
        <v>0.263201490991924</v>
      </c>
      <c r="T967" s="10" t="n">
        <v>0.093</v>
      </c>
      <c r="U967" s="6" t="s">
        <v>52</v>
      </c>
      <c r="V967" s="6" t="s">
        <v>53</v>
      </c>
      <c r="W967" s="6" t="s">
        <v>54</v>
      </c>
      <c r="X967" s="6" t="s">
        <v>2153</v>
      </c>
      <c r="Y967" s="8" t="n">
        <v>25203</v>
      </c>
    </row>
    <row r="968" customFormat="false" ht="15" hidden="false" customHeight="false" outlineLevel="0" collapsed="false">
      <c r="A968" s="5" t="n">
        <f aca="false">RANK(G968,$G$2:$G$1311)</f>
        <v>967</v>
      </c>
      <c r="B968" s="6" t="str">
        <f aca="false">IF(G968&gt;=Parâmetros!$B$4,"A",IF(G968&gt;=Parâmetros!$B$5,"B","C"))</f>
        <v>C</v>
      </c>
      <c r="C968" s="6" t="s">
        <v>2154</v>
      </c>
      <c r="D968" s="6" t="s">
        <v>49</v>
      </c>
      <c r="E968" s="6" t="s">
        <v>50</v>
      </c>
      <c r="F968" s="6" t="s">
        <v>1239</v>
      </c>
      <c r="G968" s="7" t="n">
        <f aca="false">J968*S968</f>
        <v>796.647778332501</v>
      </c>
      <c r="H968" s="7" t="n">
        <f aca="false">I968*Parâmetros!$B$6/100*S968</f>
        <v>41.2842411382926</v>
      </c>
      <c r="I968" s="8" t="n">
        <v>11033</v>
      </c>
      <c r="J968" s="8" t="n">
        <v>2129</v>
      </c>
      <c r="K968" s="9" t="n">
        <f aca="false">J968/I968</f>
        <v>0.192966554880812</v>
      </c>
      <c r="L968" s="10" t="n">
        <v>0.189</v>
      </c>
      <c r="M968" s="6" t="str">
        <f aca="false">IF(K968&gt;L968,"sim","não")</f>
        <v>sim</v>
      </c>
      <c r="N968" s="11" t="n">
        <v>0.68</v>
      </c>
      <c r="O968" s="8" t="n">
        <v>5505</v>
      </c>
      <c r="P968" s="8" t="n">
        <v>2507</v>
      </c>
      <c r="Q968" s="9" t="n">
        <f aca="false">O968/(O968+P968)</f>
        <v>0.687094358462307</v>
      </c>
      <c r="R968" s="10" t="n">
        <v>0.725</v>
      </c>
      <c r="S968" s="12" t="n">
        <f aca="false">2*Q968-1</f>
        <v>0.374188716924613</v>
      </c>
      <c r="T968" s="10" t="n">
        <v>0.12</v>
      </c>
      <c r="U968" s="6" t="s">
        <v>169</v>
      </c>
      <c r="V968" s="6" t="s">
        <v>59</v>
      </c>
      <c r="W968" s="6" t="s">
        <v>54</v>
      </c>
      <c r="X968" s="6" t="s">
        <v>2155</v>
      </c>
      <c r="Y968" s="8" t="n">
        <v>13335</v>
      </c>
    </row>
    <row r="969" customFormat="false" ht="15" hidden="false" customHeight="false" outlineLevel="0" collapsed="false">
      <c r="A969" s="5" t="n">
        <f aca="false">RANK(G969,$G$2:$G$1311)</f>
        <v>968</v>
      </c>
      <c r="B969" s="6" t="str">
        <f aca="false">IF(G969&gt;=Parâmetros!$B$4,"A",IF(G969&gt;=Parâmetros!$B$5,"B","C"))</f>
        <v>C</v>
      </c>
      <c r="C969" s="6" t="s">
        <v>2156</v>
      </c>
      <c r="D969" s="6" t="s">
        <v>1909</v>
      </c>
      <c r="E969" s="6" t="s">
        <v>209</v>
      </c>
      <c r="F969" s="6" t="s">
        <v>2156</v>
      </c>
      <c r="G969" s="7" t="n">
        <f aca="false">J969*S969</f>
        <v>796.404130275079</v>
      </c>
      <c r="H969" s="7" t="n">
        <f aca="false">I969*Parâmetros!$B$6/100*S969</f>
        <v>47.124730226104</v>
      </c>
      <c r="I969" s="8" t="n">
        <v>16077</v>
      </c>
      <c r="J969" s="8" t="n">
        <v>2717</v>
      </c>
      <c r="K969" s="9" t="n">
        <f aca="false">J969/I969</f>
        <v>0.168999191391429</v>
      </c>
      <c r="L969" s="10" t="n">
        <v>0.169</v>
      </c>
      <c r="M969" s="6" t="str">
        <f aca="false">IF(K969&gt;L969,"sim","não")</f>
        <v>não</v>
      </c>
      <c r="N969" s="11" t="n">
        <v>0.68</v>
      </c>
      <c r="O969" s="8" t="n">
        <v>7921</v>
      </c>
      <c r="P969" s="8" t="n">
        <v>4330</v>
      </c>
      <c r="Q969" s="9" t="n">
        <f aca="false">O969/(O969+P969)</f>
        <v>0.646559464533507</v>
      </c>
      <c r="R969" s="10" t="n">
        <v>0.674</v>
      </c>
      <c r="S969" s="12" t="n">
        <f aca="false">2*Q969-1</f>
        <v>0.293118929067015</v>
      </c>
      <c r="T969" s="10" t="n">
        <v>0.097</v>
      </c>
      <c r="U969" s="6" t="s">
        <v>301</v>
      </c>
      <c r="V969" s="6" t="s">
        <v>53</v>
      </c>
      <c r="W969" s="6" t="s">
        <v>211</v>
      </c>
      <c r="X969" s="6" t="s">
        <v>2157</v>
      </c>
      <c r="Y969" s="8" t="n">
        <v>22615</v>
      </c>
    </row>
    <row r="970" customFormat="false" ht="15" hidden="false" customHeight="false" outlineLevel="0" collapsed="false">
      <c r="A970" s="5" t="n">
        <f aca="false">RANK(G970,$G$2:$G$1311)</f>
        <v>969</v>
      </c>
      <c r="B970" s="6" t="str">
        <f aca="false">IF(G970&gt;=Parâmetros!$B$4,"A",IF(G970&gt;=Parâmetros!$B$5,"B","C"))</f>
        <v>C</v>
      </c>
      <c r="C970" s="6" t="s">
        <v>2158</v>
      </c>
      <c r="D970" s="6" t="s">
        <v>49</v>
      </c>
      <c r="E970" s="6" t="s">
        <v>50</v>
      </c>
      <c r="F970" s="6" t="s">
        <v>1239</v>
      </c>
      <c r="G970" s="7" t="n">
        <f aca="false">J970*S970</f>
        <v>796.076487252125</v>
      </c>
      <c r="H970" s="7" t="n">
        <f aca="false">I970*Parâmetros!$B$6/100*S970</f>
        <v>38.771954674221</v>
      </c>
      <c r="I970" s="8" t="n">
        <v>8830</v>
      </c>
      <c r="J970" s="8" t="n">
        <v>1813</v>
      </c>
      <c r="K970" s="9" t="n">
        <f aca="false">J970/I970</f>
        <v>0.205322763306908</v>
      </c>
      <c r="L970" s="10" t="n">
        <v>0.252</v>
      </c>
      <c r="M970" s="6" t="str">
        <f aca="false">IF(K970&gt;L970,"sim","não")</f>
        <v>não</v>
      </c>
      <c r="N970" s="11" t="n">
        <v>-1.61</v>
      </c>
      <c r="O970" s="8" t="n">
        <v>4572</v>
      </c>
      <c r="P970" s="8" t="n">
        <v>1782</v>
      </c>
      <c r="Q970" s="9" t="n">
        <f aca="false">O970/(O970+P970)</f>
        <v>0.719546742209632</v>
      </c>
      <c r="R970" s="10" t="n">
        <v>0.782</v>
      </c>
      <c r="S970" s="12" t="n">
        <f aca="false">2*Q970-1</f>
        <v>0.439093484419264</v>
      </c>
      <c r="T970" s="10" t="n">
        <v>0.104</v>
      </c>
      <c r="U970" s="6" t="s">
        <v>52</v>
      </c>
      <c r="V970" s="6" t="s">
        <v>53</v>
      </c>
      <c r="W970" s="6" t="s">
        <v>54</v>
      </c>
      <c r="X970" s="6" t="s">
        <v>2159</v>
      </c>
      <c r="Y970" s="8" t="n">
        <v>10187</v>
      </c>
    </row>
    <row r="971" customFormat="false" ht="15" hidden="false" customHeight="false" outlineLevel="0" collapsed="false">
      <c r="A971" s="5" t="n">
        <f aca="false">RANK(G971,$G$2:$G$1311)</f>
        <v>970</v>
      </c>
      <c r="B971" s="6" t="str">
        <f aca="false">IF(G971&gt;=Parâmetros!$B$4,"A",IF(G971&gt;=Parâmetros!$B$5,"B","C"))</f>
        <v>C</v>
      </c>
      <c r="C971" s="6" t="s">
        <v>2160</v>
      </c>
      <c r="D971" s="6" t="s">
        <v>223</v>
      </c>
      <c r="E971" s="6" t="s">
        <v>209</v>
      </c>
      <c r="F971" s="6" t="s">
        <v>1003</v>
      </c>
      <c r="G971" s="7" t="n">
        <f aca="false">J971*S971</f>
        <v>795.261352169526</v>
      </c>
      <c r="H971" s="7" t="n">
        <f aca="false">I971*Parâmetros!$B$6/100*S971</f>
        <v>45.5789875546586</v>
      </c>
      <c r="I971" s="8" t="n">
        <v>11967</v>
      </c>
      <c r="J971" s="8" t="n">
        <v>2088</v>
      </c>
      <c r="K971" s="9" t="n">
        <f aca="false">J971/I971</f>
        <v>0.174479819503635</v>
      </c>
      <c r="L971" s="10" t="n">
        <v>0.176</v>
      </c>
      <c r="M971" s="6" t="str">
        <f aca="false">IF(K971&gt;L971,"sim","não")</f>
        <v>não</v>
      </c>
      <c r="N971" s="11" t="n">
        <v>2.78</v>
      </c>
      <c r="O971" s="8" t="n">
        <v>6158</v>
      </c>
      <c r="P971" s="8" t="n">
        <v>2761</v>
      </c>
      <c r="Q971" s="9" t="n">
        <f aca="false">O971/(O971+P971)</f>
        <v>0.690436147550174</v>
      </c>
      <c r="R971" s="10" t="n">
        <v>0.729</v>
      </c>
      <c r="S971" s="12" t="n">
        <f aca="false">2*Q971-1</f>
        <v>0.380872295100348</v>
      </c>
      <c r="T971" s="10" t="n">
        <v>0.105</v>
      </c>
      <c r="U971" s="6" t="s">
        <v>52</v>
      </c>
      <c r="V971" s="6" t="s">
        <v>53</v>
      </c>
      <c r="W971" s="6" t="s">
        <v>54</v>
      </c>
      <c r="X971" s="6" t="s">
        <v>2161</v>
      </c>
      <c r="Y971" s="8" t="n">
        <v>12806</v>
      </c>
    </row>
    <row r="972" customFormat="false" ht="15" hidden="false" customHeight="false" outlineLevel="0" collapsed="false">
      <c r="A972" s="5" t="n">
        <f aca="false">RANK(G972,$G$2:$G$1311)</f>
        <v>971</v>
      </c>
      <c r="B972" s="6" t="str">
        <f aca="false">IF(G972&gt;=Parâmetros!$B$4,"A",IF(G972&gt;=Parâmetros!$B$5,"B","C"))</f>
        <v>C</v>
      </c>
      <c r="C972" s="6" t="s">
        <v>2162</v>
      </c>
      <c r="D972" s="6" t="s">
        <v>445</v>
      </c>
      <c r="E972" s="6" t="s">
        <v>50</v>
      </c>
      <c r="F972" s="6" t="s">
        <v>481</v>
      </c>
      <c r="G972" s="7" t="n">
        <f aca="false">J972*S972</f>
        <v>792.429024224587</v>
      </c>
      <c r="H972" s="7" t="n">
        <f aca="false">I972*Parâmetros!$B$6/100*S972</f>
        <v>49.7262508489925</v>
      </c>
      <c r="I972" s="8" t="n">
        <v>12155</v>
      </c>
      <c r="J972" s="8" t="n">
        <v>1937</v>
      </c>
      <c r="K972" s="9" t="n">
        <f aca="false">J972/I972</f>
        <v>0.159358288770053</v>
      </c>
      <c r="L972" s="10" t="n">
        <v>0.169</v>
      </c>
      <c r="M972" s="6" t="str">
        <f aca="false">IF(K972&gt;L972,"sim","não")</f>
        <v>não</v>
      </c>
      <c r="N972" s="11" t="n">
        <v>-0.6</v>
      </c>
      <c r="O972" s="8" t="n">
        <v>6224</v>
      </c>
      <c r="P972" s="8" t="n">
        <v>2610</v>
      </c>
      <c r="Q972" s="9" t="n">
        <f aca="false">O972/(O972+P972)</f>
        <v>0.70455059995472</v>
      </c>
      <c r="R972" s="10" t="n">
        <v>0.725</v>
      </c>
      <c r="S972" s="12" t="n">
        <f aca="false">2*Q972-1</f>
        <v>0.409101199909441</v>
      </c>
      <c r="T972" s="10" t="n">
        <v>0.105</v>
      </c>
      <c r="U972" s="6" t="s">
        <v>83</v>
      </c>
      <c r="V972" s="6" t="s">
        <v>53</v>
      </c>
      <c r="W972" s="6" t="s">
        <v>54</v>
      </c>
      <c r="X972" s="6" t="s">
        <v>2163</v>
      </c>
      <c r="Y972" s="8" t="n">
        <v>14139</v>
      </c>
    </row>
    <row r="973" customFormat="false" ht="15" hidden="false" customHeight="false" outlineLevel="0" collapsed="false">
      <c r="A973" s="5" t="n">
        <f aca="false">RANK(G973,$G$2:$G$1311)</f>
        <v>972</v>
      </c>
      <c r="B973" s="6" t="str">
        <f aca="false">IF(G973&gt;=Parâmetros!$B$4,"A",IF(G973&gt;=Parâmetros!$B$5,"B","C"))</f>
        <v>C</v>
      </c>
      <c r="C973" s="6" t="s">
        <v>1348</v>
      </c>
      <c r="D973" s="6" t="s">
        <v>445</v>
      </c>
      <c r="E973" s="6" t="s">
        <v>50</v>
      </c>
      <c r="F973" s="6" t="s">
        <v>1348</v>
      </c>
      <c r="G973" s="7" t="n">
        <f aca="false">J973*S973</f>
        <v>792.032849975947</v>
      </c>
      <c r="H973" s="7" t="n">
        <f aca="false">I973*Parâmetros!$B$6/100*S973</f>
        <v>47.151232217717</v>
      </c>
      <c r="I973" s="8" t="n">
        <v>19586</v>
      </c>
      <c r="J973" s="8" t="n">
        <v>3290</v>
      </c>
      <c r="K973" s="9" t="n">
        <f aca="false">J973/I973</f>
        <v>0.167977126518942</v>
      </c>
      <c r="L973" s="10" t="n">
        <v>0.17</v>
      </c>
      <c r="M973" s="6" t="str">
        <f aca="false">IF(K973&gt;L973,"sim","não")</f>
        <v>não</v>
      </c>
      <c r="N973" s="11" t="n">
        <v>-0.87</v>
      </c>
      <c r="O973" s="8" t="n">
        <v>9027</v>
      </c>
      <c r="P973" s="8" t="n">
        <v>5524</v>
      </c>
      <c r="Q973" s="9" t="n">
        <f aca="false">O973/(O973+P973)</f>
        <v>0.620369734038898</v>
      </c>
      <c r="R973" s="10" t="n">
        <v>0.632</v>
      </c>
      <c r="S973" s="12" t="n">
        <f aca="false">2*Q973-1</f>
        <v>0.240739468077795</v>
      </c>
      <c r="T973" s="10" t="n">
        <v>0.111</v>
      </c>
      <c r="U973" s="6" t="s">
        <v>68</v>
      </c>
      <c r="V973" s="6" t="s">
        <v>53</v>
      </c>
      <c r="W973" s="6" t="s">
        <v>54</v>
      </c>
      <c r="X973" s="6" t="s">
        <v>2164</v>
      </c>
      <c r="Y973" s="8" t="n">
        <v>23182</v>
      </c>
    </row>
    <row r="974" customFormat="false" ht="15" hidden="false" customHeight="false" outlineLevel="0" collapsed="false">
      <c r="A974" s="5" t="n">
        <f aca="false">RANK(G974,$G$2:$G$1311)</f>
        <v>973</v>
      </c>
      <c r="B974" s="6" t="str">
        <f aca="false">IF(G974&gt;=Parâmetros!$B$4,"A",IF(G974&gt;=Parâmetros!$B$5,"B","C"))</f>
        <v>C</v>
      </c>
      <c r="C974" s="6" t="s">
        <v>2165</v>
      </c>
      <c r="D974" s="6" t="s">
        <v>445</v>
      </c>
      <c r="E974" s="6" t="s">
        <v>50</v>
      </c>
      <c r="F974" s="6" t="s">
        <v>481</v>
      </c>
      <c r="G974" s="7" t="n">
        <f aca="false">J974*S974</f>
        <v>788.466822602487</v>
      </c>
      <c r="H974" s="7" t="n">
        <f aca="false">I974*Parâmetros!$B$6/100*S974</f>
        <v>52.7302129755017</v>
      </c>
      <c r="I974" s="8" t="n">
        <v>22056</v>
      </c>
      <c r="J974" s="8" t="n">
        <v>3298</v>
      </c>
      <c r="K974" s="9" t="n">
        <f aca="false">J974/I974</f>
        <v>0.149528472977875</v>
      </c>
      <c r="L974" s="10" t="n">
        <v>0.147</v>
      </c>
      <c r="M974" s="6" t="str">
        <f aca="false">IF(K974&gt;L974,"sim","não")</f>
        <v>sim</v>
      </c>
      <c r="N974" s="11" t="n">
        <v>-0.79</v>
      </c>
      <c r="O974" s="8" t="n">
        <v>10065</v>
      </c>
      <c r="P974" s="8" t="n">
        <v>6181</v>
      </c>
      <c r="Q974" s="9" t="n">
        <f aca="false">O974/(O974+P974)</f>
        <v>0.619537116828758</v>
      </c>
      <c r="R974" s="10" t="n">
        <v>0.632</v>
      </c>
      <c r="S974" s="12" t="n">
        <f aca="false">2*Q974-1</f>
        <v>0.239074233657516</v>
      </c>
      <c r="T974" s="10" t="n">
        <v>0.096</v>
      </c>
      <c r="U974" s="6" t="s">
        <v>102</v>
      </c>
      <c r="V974" s="6" t="s">
        <v>72</v>
      </c>
      <c r="W974" s="6" t="s">
        <v>54</v>
      </c>
      <c r="X974" s="6" t="s">
        <v>2166</v>
      </c>
      <c r="Y974" s="8" t="n">
        <v>27730</v>
      </c>
    </row>
    <row r="975" customFormat="false" ht="15" hidden="false" customHeight="false" outlineLevel="0" collapsed="false">
      <c r="A975" s="5" t="n">
        <f aca="false">RANK(G975,$G$2:$G$1311)</f>
        <v>974</v>
      </c>
      <c r="B975" s="6" t="str">
        <f aca="false">IF(G975&gt;=Parâmetros!$B$4,"A",IF(G975&gt;=Parâmetros!$B$5,"B","C"))</f>
        <v>C</v>
      </c>
      <c r="C975" s="6" t="s">
        <v>2167</v>
      </c>
      <c r="D975" s="6" t="s">
        <v>141</v>
      </c>
      <c r="E975" s="6" t="s">
        <v>142</v>
      </c>
      <c r="F975" s="6" t="s">
        <v>1390</v>
      </c>
      <c r="G975" s="7" t="n">
        <f aca="false">J975*S975</f>
        <v>788.278051103</v>
      </c>
      <c r="H975" s="7" t="n">
        <f aca="false">I975*Parâmetros!$B$6/100*S975</f>
        <v>32.4998936676718</v>
      </c>
      <c r="I975" s="8" t="n">
        <v>8823</v>
      </c>
      <c r="J975" s="8" t="n">
        <v>2140</v>
      </c>
      <c r="K975" s="9" t="n">
        <f aca="false">J975/I975</f>
        <v>0.242547886206506</v>
      </c>
      <c r="L975" s="10" t="n">
        <v>0.261</v>
      </c>
      <c r="M975" s="6" t="str">
        <f aca="false">IF(K975&gt;L975,"sim","não")</f>
        <v>não</v>
      </c>
      <c r="N975" s="11" t="n">
        <v>-0.88</v>
      </c>
      <c r="O975" s="8" t="n">
        <v>4311</v>
      </c>
      <c r="P975" s="8" t="n">
        <v>1990</v>
      </c>
      <c r="Q975" s="9" t="n">
        <f aca="false">O975/(O975+P975)</f>
        <v>0.684177114743692</v>
      </c>
      <c r="R975" s="10" t="n">
        <v>0.716</v>
      </c>
      <c r="S975" s="12" t="n">
        <f aca="false">2*Q975-1</f>
        <v>0.368354229487383</v>
      </c>
      <c r="T975" s="10" t="n">
        <v>0.104</v>
      </c>
      <c r="U975" s="6" t="s">
        <v>77</v>
      </c>
      <c r="V975" s="6" t="s">
        <v>59</v>
      </c>
      <c r="W975" s="6" t="s">
        <v>54</v>
      </c>
      <c r="X975" s="6" t="s">
        <v>2168</v>
      </c>
      <c r="Y975" s="8" t="n">
        <v>10677</v>
      </c>
    </row>
    <row r="976" customFormat="false" ht="15" hidden="false" customHeight="false" outlineLevel="0" collapsed="false">
      <c r="A976" s="5" t="n">
        <f aca="false">RANK(G976,$G$2:$G$1311)</f>
        <v>975</v>
      </c>
      <c r="B976" s="6" t="str">
        <f aca="false">IF(G976&gt;=Parâmetros!$B$4,"A",IF(G976&gt;=Parâmetros!$B$5,"B","C"))</f>
        <v>C</v>
      </c>
      <c r="C976" s="6" t="s">
        <v>2169</v>
      </c>
      <c r="D976" s="6" t="s">
        <v>772</v>
      </c>
      <c r="E976" s="6" t="s">
        <v>142</v>
      </c>
      <c r="F976" s="6" t="s">
        <v>773</v>
      </c>
      <c r="G976" s="7" t="n">
        <f aca="false">J976*S976</f>
        <v>788.264462809917</v>
      </c>
      <c r="H976" s="7" t="n">
        <f aca="false">I976*Parâmetros!$B$6/100*S976</f>
        <v>35.4869872276484</v>
      </c>
      <c r="I976" s="8" t="n">
        <v>18818</v>
      </c>
      <c r="J976" s="8" t="n">
        <v>4180</v>
      </c>
      <c r="K976" s="9" t="n">
        <f aca="false">J976/I976</f>
        <v>0.22212775002657</v>
      </c>
      <c r="L976" s="10" t="n">
        <v>0.231</v>
      </c>
      <c r="M976" s="6" t="str">
        <f aca="false">IF(K976&gt;L976,"sim","não")</f>
        <v>não</v>
      </c>
      <c r="N976" s="11" t="n">
        <v>-0.32</v>
      </c>
      <c r="O976" s="8" t="n">
        <v>7910</v>
      </c>
      <c r="P976" s="8" t="n">
        <v>5400</v>
      </c>
      <c r="Q976" s="9" t="n">
        <f aca="false">O976/(O976+P976)</f>
        <v>0.594290007513148</v>
      </c>
      <c r="R976" s="10" t="n">
        <v>0.609</v>
      </c>
      <c r="S976" s="12" t="n">
        <f aca="false">2*Q976-1</f>
        <v>0.188580015026296</v>
      </c>
      <c r="T976" s="10" t="n">
        <v>0.115</v>
      </c>
      <c r="U976" s="6" t="s">
        <v>63</v>
      </c>
      <c r="V976" s="6" t="s">
        <v>59</v>
      </c>
      <c r="W976" s="6" t="s">
        <v>211</v>
      </c>
      <c r="X976" s="6" t="s">
        <v>2170</v>
      </c>
      <c r="Y976" s="8" t="n">
        <v>23915</v>
      </c>
    </row>
    <row r="977" customFormat="false" ht="15" hidden="false" customHeight="false" outlineLevel="0" collapsed="false">
      <c r="A977" s="5" t="n">
        <f aca="false">RANK(G977,$G$2:$G$1311)</f>
        <v>976</v>
      </c>
      <c r="B977" s="6" t="str">
        <f aca="false">IF(G977&gt;=Parâmetros!$B$4,"A",IF(G977&gt;=Parâmetros!$B$5,"B","C"))</f>
        <v>C</v>
      </c>
      <c r="C977" s="6" t="s">
        <v>2171</v>
      </c>
      <c r="D977" s="6" t="s">
        <v>141</v>
      </c>
      <c r="E977" s="6" t="s">
        <v>142</v>
      </c>
      <c r="F977" s="6" t="s">
        <v>205</v>
      </c>
      <c r="G977" s="7" t="n">
        <f aca="false">J977*S977</f>
        <v>787.564991848229</v>
      </c>
      <c r="H977" s="7" t="n">
        <f aca="false">I977*Parâmetros!$B$6/100*S977</f>
        <v>29.4955165258633</v>
      </c>
      <c r="I977" s="8" t="n">
        <v>10625</v>
      </c>
      <c r="J977" s="8" t="n">
        <v>2837</v>
      </c>
      <c r="K977" s="9" t="n">
        <f aca="false">J977/I977</f>
        <v>0.267011764705882</v>
      </c>
      <c r="L977" s="10" t="n">
        <v>0.252</v>
      </c>
      <c r="M977" s="6" t="str">
        <f aca="false">IF(K977&gt;L977,"sim","não")</f>
        <v>sim</v>
      </c>
      <c r="N977" s="11" t="n">
        <v>-0.09</v>
      </c>
      <c r="O977" s="8" t="n">
        <v>4310</v>
      </c>
      <c r="P977" s="8" t="n">
        <v>2437</v>
      </c>
      <c r="Q977" s="9" t="n">
        <f aca="false">O977/(O977+P977)</f>
        <v>0.638802430709945</v>
      </c>
      <c r="R977" s="10" t="n">
        <v>0.701</v>
      </c>
      <c r="S977" s="12" t="n">
        <f aca="false">2*Q977-1</f>
        <v>0.27760486141989</v>
      </c>
      <c r="T977" s="10" t="n">
        <v>0.151</v>
      </c>
      <c r="U977" s="6" t="s">
        <v>96</v>
      </c>
      <c r="V977" s="6" t="s">
        <v>72</v>
      </c>
      <c r="W977" s="6" t="s">
        <v>54</v>
      </c>
      <c r="X977" s="6" t="s">
        <v>2172</v>
      </c>
      <c r="Y977" s="8" t="n">
        <v>11331</v>
      </c>
    </row>
    <row r="978" customFormat="false" ht="15" hidden="false" customHeight="false" outlineLevel="0" collapsed="false">
      <c r="A978" s="5" t="n">
        <f aca="false">RANK(G978,$G$2:$G$1311)</f>
        <v>977</v>
      </c>
      <c r="B978" s="6" t="str">
        <f aca="false">IF(G978&gt;=Parâmetros!$B$4,"A",IF(G978&gt;=Parâmetros!$B$5,"B","C"))</f>
        <v>C</v>
      </c>
      <c r="C978" s="6" t="s">
        <v>2173</v>
      </c>
      <c r="D978" s="6" t="s">
        <v>86</v>
      </c>
      <c r="E978" s="6" t="s">
        <v>50</v>
      </c>
      <c r="F978" s="6" t="s">
        <v>1025</v>
      </c>
      <c r="G978" s="7" t="n">
        <f aca="false">J978*S978</f>
        <v>787.111111111111</v>
      </c>
      <c r="H978" s="7" t="n">
        <f aca="false">I978*Parâmetros!$B$6/100*S978</f>
        <v>40.1101169590643</v>
      </c>
      <c r="I978" s="8" t="n">
        <v>8133</v>
      </c>
      <c r="J978" s="8" t="n">
        <v>1596</v>
      </c>
      <c r="K978" s="9" t="n">
        <f aca="false">J978/I978</f>
        <v>0.196237550719292</v>
      </c>
      <c r="L978" s="10" t="n">
        <v>0.255</v>
      </c>
      <c r="M978" s="6" t="str">
        <f aca="false">IF(K978&gt;L978,"sim","não")</f>
        <v>não</v>
      </c>
      <c r="N978" s="11" t="n">
        <v>2.51</v>
      </c>
      <c r="O978" s="8" t="n">
        <v>4596</v>
      </c>
      <c r="P978" s="8" t="n">
        <v>1560</v>
      </c>
      <c r="Q978" s="9" t="n">
        <f aca="false">O978/(O978+P978)</f>
        <v>0.746588693957115</v>
      </c>
      <c r="R978" s="10" t="n">
        <v>0.812</v>
      </c>
      <c r="S978" s="12" t="n">
        <f aca="false">2*Q978-1</f>
        <v>0.49317738791423</v>
      </c>
      <c r="T978" s="10" t="n">
        <v>0.09</v>
      </c>
      <c r="U978" s="6" t="s">
        <v>301</v>
      </c>
      <c r="V978" s="6" t="s">
        <v>53</v>
      </c>
      <c r="W978" s="6" t="s">
        <v>54</v>
      </c>
      <c r="X978" s="6" t="s">
        <v>2174</v>
      </c>
      <c r="Y978" s="8" t="n">
        <v>13761</v>
      </c>
    </row>
    <row r="979" customFormat="false" ht="15" hidden="false" customHeight="false" outlineLevel="0" collapsed="false">
      <c r="A979" s="5" t="n">
        <f aca="false">RANK(G979,$G$2:$G$1311)</f>
        <v>978</v>
      </c>
      <c r="B979" s="6" t="str">
        <f aca="false">IF(G979&gt;=Parâmetros!$B$4,"A",IF(G979&gt;=Parâmetros!$B$5,"B","C"))</f>
        <v>C</v>
      </c>
      <c r="C979" s="6" t="s">
        <v>2175</v>
      </c>
      <c r="D979" s="6" t="s">
        <v>75</v>
      </c>
      <c r="E979" s="6" t="s">
        <v>50</v>
      </c>
      <c r="F979" s="6" t="s">
        <v>905</v>
      </c>
      <c r="G979" s="7" t="n">
        <f aca="false">J979*S979</f>
        <v>785.05875215829</v>
      </c>
      <c r="H979" s="7" t="n">
        <f aca="false">I979*Parâmetros!$B$6/100*S979</f>
        <v>53.9219636940595</v>
      </c>
      <c r="I979" s="8" t="n">
        <v>27584</v>
      </c>
      <c r="J979" s="8" t="n">
        <v>4016</v>
      </c>
      <c r="K979" s="9" t="n">
        <f aca="false">J979/I979</f>
        <v>0.145591647331787</v>
      </c>
      <c r="L979" s="10" t="n">
        <v>0.142</v>
      </c>
      <c r="M979" s="6" t="str">
        <f aca="false">IF(K979&gt;L979,"sim","não")</f>
        <v>sim</v>
      </c>
      <c r="N979" s="11" t="n">
        <v>0.41</v>
      </c>
      <c r="O979" s="8" t="n">
        <v>12809</v>
      </c>
      <c r="P979" s="8" t="n">
        <v>8620</v>
      </c>
      <c r="Q979" s="9" t="n">
        <f aca="false">O979/(O979+P979)</f>
        <v>0.597741378505763</v>
      </c>
      <c r="R979" s="10" t="n">
        <v>0.631</v>
      </c>
      <c r="S979" s="12" t="n">
        <f aca="false">2*Q979-1</f>
        <v>0.195482757011527</v>
      </c>
      <c r="T979" s="10" t="n">
        <v>0.085</v>
      </c>
      <c r="U979" s="6" t="s">
        <v>68</v>
      </c>
      <c r="V979" s="6" t="s">
        <v>53</v>
      </c>
      <c r="W979" s="6" t="s">
        <v>54</v>
      </c>
      <c r="X979" s="6" t="s">
        <v>2176</v>
      </c>
      <c r="Y979" s="8" t="n">
        <v>32216</v>
      </c>
    </row>
    <row r="980" customFormat="false" ht="15" hidden="false" customHeight="false" outlineLevel="0" collapsed="false">
      <c r="A980" s="5" t="n">
        <f aca="false">RANK(G980,$G$2:$G$1311)</f>
        <v>979</v>
      </c>
      <c r="B980" s="6" t="str">
        <f aca="false">IF(G980&gt;=Parâmetros!$B$4,"A",IF(G980&gt;=Parâmetros!$B$5,"B","C"))</f>
        <v>C</v>
      </c>
      <c r="C980" s="6" t="s">
        <v>2177</v>
      </c>
      <c r="D980" s="6" t="s">
        <v>407</v>
      </c>
      <c r="E980" s="6" t="s">
        <v>50</v>
      </c>
      <c r="F980" s="6" t="s">
        <v>956</v>
      </c>
      <c r="G980" s="7" t="n">
        <f aca="false">J980*S980</f>
        <v>783.951040110332</v>
      </c>
      <c r="H980" s="7" t="n">
        <f aca="false">I980*Parâmetros!$B$6/100*S980</f>
        <v>34.0858878289852</v>
      </c>
      <c r="I980" s="8" t="n">
        <v>12583</v>
      </c>
      <c r="J980" s="8" t="n">
        <v>2894</v>
      </c>
      <c r="K980" s="9" t="n">
        <f aca="false">J980/I980</f>
        <v>0.229992847492649</v>
      </c>
      <c r="L980" s="10" t="n">
        <v>0.226</v>
      </c>
      <c r="M980" s="6" t="str">
        <f aca="false">IF(K980&gt;L980,"sim","não")</f>
        <v>sim</v>
      </c>
      <c r="N980" s="11" t="n">
        <v>0.07</v>
      </c>
      <c r="O980" s="8" t="n">
        <v>5529</v>
      </c>
      <c r="P980" s="8" t="n">
        <v>3172</v>
      </c>
      <c r="Q980" s="9" t="n">
        <f aca="false">O980/(O980+P980)</f>
        <v>0.635444201815883</v>
      </c>
      <c r="R980" s="10" t="n">
        <v>0.668</v>
      </c>
      <c r="S980" s="12" t="n">
        <f aca="false">2*Q980-1</f>
        <v>0.270888403631767</v>
      </c>
      <c r="T980" s="10" t="n">
        <v>0.109</v>
      </c>
      <c r="U980" s="6" t="s">
        <v>71</v>
      </c>
      <c r="V980" s="6" t="s">
        <v>72</v>
      </c>
      <c r="W980" s="6" t="s">
        <v>211</v>
      </c>
      <c r="X980" s="6" t="s">
        <v>2178</v>
      </c>
      <c r="Y980" s="8" t="n">
        <v>13281</v>
      </c>
    </row>
    <row r="981" customFormat="false" ht="15" hidden="false" customHeight="false" outlineLevel="0" collapsed="false">
      <c r="A981" s="5" t="n">
        <f aca="false">RANK(G981,$G$2:$G$1311)</f>
        <v>980</v>
      </c>
      <c r="B981" s="6" t="str">
        <f aca="false">IF(G981&gt;=Parâmetros!$B$4,"A",IF(G981&gt;=Parâmetros!$B$5,"B","C"))</f>
        <v>C</v>
      </c>
      <c r="C981" s="6" t="s">
        <v>2179</v>
      </c>
      <c r="D981" s="6" t="s">
        <v>223</v>
      </c>
      <c r="E981" s="6" t="s">
        <v>209</v>
      </c>
      <c r="F981" s="6" t="s">
        <v>224</v>
      </c>
      <c r="G981" s="7" t="n">
        <f aca="false">J981*S981</f>
        <v>782.274415556041</v>
      </c>
      <c r="H981" s="7" t="n">
        <f aca="false">I981*Parâmetros!$B$6/100*S981</f>
        <v>36.8606532663317</v>
      </c>
      <c r="I981" s="8" t="n">
        <v>12581</v>
      </c>
      <c r="J981" s="8" t="n">
        <v>2670</v>
      </c>
      <c r="K981" s="9" t="n">
        <f aca="false">J981/I981</f>
        <v>0.212224783403545</v>
      </c>
      <c r="L981" s="10" t="n">
        <v>0.209</v>
      </c>
      <c r="M981" s="6" t="str">
        <f aca="false">IF(K981&gt;L981,"sim","não")</f>
        <v>sim</v>
      </c>
      <c r="N981" s="11" t="n">
        <v>2.53</v>
      </c>
      <c r="O981" s="8" t="n">
        <v>5918</v>
      </c>
      <c r="P981" s="8" t="n">
        <v>3236</v>
      </c>
      <c r="Q981" s="9" t="n">
        <f aca="false">O981/(O981+P981)</f>
        <v>0.64649333624645</v>
      </c>
      <c r="R981" s="10" t="n">
        <v>0.659</v>
      </c>
      <c r="S981" s="12" t="n">
        <f aca="false">2*Q981-1</f>
        <v>0.292986672492899</v>
      </c>
      <c r="T981" s="10" t="n">
        <v>0.097</v>
      </c>
      <c r="U981" s="6" t="s">
        <v>68</v>
      </c>
      <c r="V981" s="6" t="s">
        <v>53</v>
      </c>
      <c r="W981" s="6" t="s">
        <v>54</v>
      </c>
      <c r="X981" s="6" t="s">
        <v>2180</v>
      </c>
      <c r="Y981" s="8" t="n">
        <v>10400</v>
      </c>
    </row>
    <row r="982" customFormat="false" ht="15" hidden="false" customHeight="false" outlineLevel="0" collapsed="false">
      <c r="A982" s="5" t="n">
        <f aca="false">RANK(G982,$G$2:$G$1311)</f>
        <v>981</v>
      </c>
      <c r="B982" s="6" t="str">
        <f aca="false">IF(G982&gt;=Parâmetros!$B$4,"A",IF(G982&gt;=Parâmetros!$B$5,"B","C"))</f>
        <v>C</v>
      </c>
      <c r="C982" s="6" t="s">
        <v>2181</v>
      </c>
      <c r="D982" s="6" t="s">
        <v>75</v>
      </c>
      <c r="E982" s="6" t="s">
        <v>50</v>
      </c>
      <c r="F982" s="6" t="s">
        <v>361</v>
      </c>
      <c r="G982" s="7" t="n">
        <f aca="false">J982*S982</f>
        <v>780.847773926953</v>
      </c>
      <c r="H982" s="7" t="n">
        <f aca="false">I982*Parâmetros!$B$6/100*S982</f>
        <v>46.7785657158091</v>
      </c>
      <c r="I982" s="8" t="n">
        <v>9705</v>
      </c>
      <c r="J982" s="8" t="n">
        <v>1620</v>
      </c>
      <c r="K982" s="9" t="n">
        <f aca="false">J982/I982</f>
        <v>0.166924265842349</v>
      </c>
      <c r="L982" s="10" t="n">
        <v>0.234</v>
      </c>
      <c r="M982" s="6" t="str">
        <f aca="false">IF(K982&gt;L982,"sim","não")</f>
        <v>não</v>
      </c>
      <c r="N982" s="11" t="n">
        <v>-1.06</v>
      </c>
      <c r="O982" s="8" t="n">
        <v>5559</v>
      </c>
      <c r="P982" s="8" t="n">
        <v>1943</v>
      </c>
      <c r="Q982" s="9" t="n">
        <f aca="false">O982/(O982+P982)</f>
        <v>0.741002399360171</v>
      </c>
      <c r="R982" s="10" t="n">
        <v>0.777</v>
      </c>
      <c r="S982" s="12" t="n">
        <f aca="false">2*Q982-1</f>
        <v>0.482004798720341</v>
      </c>
      <c r="T982" s="10" t="n">
        <v>0.127</v>
      </c>
      <c r="U982" s="6" t="s">
        <v>77</v>
      </c>
      <c r="V982" s="6" t="s">
        <v>59</v>
      </c>
      <c r="W982" s="6" t="s">
        <v>54</v>
      </c>
      <c r="X982" s="6" t="s">
        <v>2182</v>
      </c>
      <c r="Y982" s="8" t="n">
        <v>11096</v>
      </c>
    </row>
    <row r="983" customFormat="false" ht="15" hidden="false" customHeight="false" outlineLevel="0" collapsed="false">
      <c r="A983" s="5" t="n">
        <f aca="false">RANK(G983,$G$2:$G$1311)</f>
        <v>982</v>
      </c>
      <c r="B983" s="6" t="str">
        <f aca="false">IF(G983&gt;=Parâmetros!$B$4,"A",IF(G983&gt;=Parâmetros!$B$5,"B","C"))</f>
        <v>C</v>
      </c>
      <c r="C983" s="6" t="s">
        <v>2183</v>
      </c>
      <c r="D983" s="6" t="s">
        <v>66</v>
      </c>
      <c r="E983" s="6" t="s">
        <v>50</v>
      </c>
      <c r="F983" s="6" t="s">
        <v>1293</v>
      </c>
      <c r="G983" s="7" t="n">
        <f aca="false">J983*S983</f>
        <v>780.328631338162</v>
      </c>
      <c r="H983" s="7" t="n">
        <f aca="false">I983*Parâmetros!$B$6/100*S983</f>
        <v>56.899246664125</v>
      </c>
      <c r="I983" s="8" t="n">
        <v>16698</v>
      </c>
      <c r="J983" s="8" t="n">
        <v>2290</v>
      </c>
      <c r="K983" s="9" t="n">
        <f aca="false">J983/I983</f>
        <v>0.137142172715295</v>
      </c>
      <c r="L983" s="10" t="n">
        <v>0.2</v>
      </c>
      <c r="M983" s="6" t="str">
        <f aca="false">IF(K983&gt;L983,"sim","não")</f>
        <v>não</v>
      </c>
      <c r="N983" s="11" t="n">
        <v>-1.8</v>
      </c>
      <c r="O983" s="8" t="n">
        <v>8792</v>
      </c>
      <c r="P983" s="8" t="n">
        <v>4323</v>
      </c>
      <c r="Q983" s="9" t="n">
        <f aca="false">O983/(O983+P983)</f>
        <v>0.67037743042318</v>
      </c>
      <c r="R983" s="10" t="n">
        <v>0.705</v>
      </c>
      <c r="S983" s="12" t="n">
        <f aca="false">2*Q983-1</f>
        <v>0.340754860846359</v>
      </c>
      <c r="T983" s="10" t="n">
        <v>0.095</v>
      </c>
      <c r="U983" s="6" t="s">
        <v>102</v>
      </c>
      <c r="V983" s="6" t="s">
        <v>72</v>
      </c>
      <c r="W983" s="6" t="s">
        <v>54</v>
      </c>
      <c r="X983" s="6" t="s">
        <v>2184</v>
      </c>
      <c r="Y983" s="8" t="n">
        <v>21959</v>
      </c>
    </row>
    <row r="984" customFormat="false" ht="15" hidden="false" customHeight="false" outlineLevel="0" collapsed="false">
      <c r="A984" s="5" t="n">
        <f aca="false">RANK(G984,$G$2:$G$1311)</f>
        <v>983</v>
      </c>
      <c r="B984" s="6" t="str">
        <f aca="false">IF(G984&gt;=Parâmetros!$B$4,"A",IF(G984&gt;=Parâmetros!$B$5,"B","C"))</f>
        <v>C</v>
      </c>
      <c r="C984" s="6" t="s">
        <v>775</v>
      </c>
      <c r="D984" s="6" t="s">
        <v>223</v>
      </c>
      <c r="E984" s="6" t="s">
        <v>209</v>
      </c>
      <c r="F984" s="6" t="s">
        <v>1003</v>
      </c>
      <c r="G984" s="7" t="n">
        <f aca="false">J984*S984</f>
        <v>779.666181061395</v>
      </c>
      <c r="H984" s="7" t="n">
        <f aca="false">I984*Parâmetros!$B$6/100*S984</f>
        <v>44.1799417273673</v>
      </c>
      <c r="I984" s="8" t="n">
        <v>12897</v>
      </c>
      <c r="J984" s="8" t="n">
        <v>2276</v>
      </c>
      <c r="K984" s="9" t="n">
        <f aca="false">J984/I984</f>
        <v>0.176475149259518</v>
      </c>
      <c r="L984" s="10" t="n">
        <v>0.167</v>
      </c>
      <c r="M984" s="6" t="str">
        <f aca="false">IF(K984&gt;L984,"sim","não")</f>
        <v>sim</v>
      </c>
      <c r="N984" s="11" t="n">
        <v>3.51</v>
      </c>
      <c r="O984" s="8" t="n">
        <v>6451</v>
      </c>
      <c r="P984" s="8" t="n">
        <v>3159</v>
      </c>
      <c r="Q984" s="9" t="n">
        <f aca="false">O984/(O984+P984)</f>
        <v>0.671279916753382</v>
      </c>
      <c r="R984" s="10" t="n">
        <v>0.709</v>
      </c>
      <c r="S984" s="12" t="n">
        <f aca="false">2*Q984-1</f>
        <v>0.342559833506764</v>
      </c>
      <c r="T984" s="10" t="n">
        <v>0.075</v>
      </c>
      <c r="U984" s="6" t="s">
        <v>96</v>
      </c>
      <c r="V984" s="6" t="s">
        <v>72</v>
      </c>
      <c r="W984" s="6" t="s">
        <v>54</v>
      </c>
      <c r="X984" s="6" t="s">
        <v>2185</v>
      </c>
      <c r="Y984" s="8" t="n">
        <v>12622</v>
      </c>
    </row>
    <row r="985" customFormat="false" ht="15" hidden="false" customHeight="false" outlineLevel="0" collapsed="false">
      <c r="A985" s="5" t="n">
        <f aca="false">RANK(G985,$G$2:$G$1311)</f>
        <v>984</v>
      </c>
      <c r="B985" s="6" t="str">
        <f aca="false">IF(G985&gt;=Parâmetros!$B$4,"A",IF(G985&gt;=Parâmetros!$B$5,"B","C"))</f>
        <v>C</v>
      </c>
      <c r="C985" s="6" t="s">
        <v>2186</v>
      </c>
      <c r="D985" s="6" t="s">
        <v>66</v>
      </c>
      <c r="E985" s="6" t="s">
        <v>50</v>
      </c>
      <c r="F985" s="6" t="s">
        <v>371</v>
      </c>
      <c r="G985" s="7" t="n">
        <f aca="false">J985*S985</f>
        <v>779.077558934585</v>
      </c>
      <c r="H985" s="7" t="n">
        <f aca="false">I985*Parâmetros!$B$6/100*S985</f>
        <v>49.9950321461374</v>
      </c>
      <c r="I985" s="8" t="n">
        <v>12828</v>
      </c>
      <c r="J985" s="8" t="n">
        <v>1999</v>
      </c>
      <c r="K985" s="9" t="n">
        <f aca="false">J985/I985</f>
        <v>0.155830994699096</v>
      </c>
      <c r="L985" s="10" t="n">
        <v>0.23</v>
      </c>
      <c r="M985" s="6" t="str">
        <f aca="false">IF(K985&gt;L985,"sim","não")</f>
        <v>não</v>
      </c>
      <c r="N985" s="11" t="n">
        <v>0.13</v>
      </c>
      <c r="O985" s="8" t="n">
        <v>6809</v>
      </c>
      <c r="P985" s="8" t="n">
        <v>2990</v>
      </c>
      <c r="Q985" s="9" t="n">
        <f aca="false">O985/(O985+P985)</f>
        <v>0.694866823145219</v>
      </c>
      <c r="R985" s="10" t="n">
        <v>0.684</v>
      </c>
      <c r="S985" s="12" t="n">
        <f aca="false">2*Q985-1</f>
        <v>0.389733646290438</v>
      </c>
      <c r="T985" s="10" t="n">
        <v>0.072</v>
      </c>
      <c r="U985" s="6" t="s">
        <v>71</v>
      </c>
      <c r="V985" s="6" t="s">
        <v>72</v>
      </c>
      <c r="W985" s="6" t="s">
        <v>54</v>
      </c>
      <c r="X985" s="6" t="s">
        <v>2187</v>
      </c>
      <c r="Y985" s="8" t="n">
        <v>16554</v>
      </c>
    </row>
    <row r="986" customFormat="false" ht="15" hidden="false" customHeight="false" outlineLevel="0" collapsed="false">
      <c r="A986" s="5" t="n">
        <f aca="false">RANK(G986,$G$2:$G$1311)</f>
        <v>985</v>
      </c>
      <c r="B986" s="6" t="str">
        <f aca="false">IF(G986&gt;=Parâmetros!$B$4,"A",IF(G986&gt;=Parâmetros!$B$5,"B","C"))</f>
        <v>C</v>
      </c>
      <c r="C986" s="6" t="s">
        <v>2188</v>
      </c>
      <c r="D986" s="6" t="s">
        <v>66</v>
      </c>
      <c r="E986" s="6" t="s">
        <v>50</v>
      </c>
      <c r="F986" s="6" t="s">
        <v>371</v>
      </c>
      <c r="G986" s="7" t="n">
        <f aca="false">J986*S986</f>
        <v>778.820734341253</v>
      </c>
      <c r="H986" s="7" t="n">
        <f aca="false">I986*Parâmetros!$B$6/100*S986</f>
        <v>44.0072786177106</v>
      </c>
      <c r="I986" s="8" t="n">
        <v>10137</v>
      </c>
      <c r="J986" s="8" t="n">
        <v>1794</v>
      </c>
      <c r="K986" s="9" t="n">
        <f aca="false">J986/I986</f>
        <v>0.17697543651968</v>
      </c>
      <c r="L986" s="10" t="n">
        <v>0.187</v>
      </c>
      <c r="M986" s="6" t="str">
        <f aca="false">IF(K986&gt;L986,"sim","não")</f>
        <v>não</v>
      </c>
      <c r="N986" s="11" t="n">
        <v>-1.49</v>
      </c>
      <c r="O986" s="8" t="n">
        <v>5312</v>
      </c>
      <c r="P986" s="8" t="n">
        <v>2096</v>
      </c>
      <c r="Q986" s="9" t="n">
        <f aca="false">O986/(O986+P986)</f>
        <v>0.717062634989201</v>
      </c>
      <c r="R986" s="10" t="n">
        <v>0.727</v>
      </c>
      <c r="S986" s="12" t="n">
        <f aca="false">2*Q986-1</f>
        <v>0.434125269978402</v>
      </c>
      <c r="T986" s="10" t="n">
        <v>0.105</v>
      </c>
      <c r="U986" s="6" t="s">
        <v>63</v>
      </c>
      <c r="V986" s="6" t="s">
        <v>59</v>
      </c>
      <c r="W986" s="6" t="s">
        <v>54</v>
      </c>
      <c r="X986" s="6" t="s">
        <v>2189</v>
      </c>
      <c r="Y986" s="8" t="n">
        <v>15026</v>
      </c>
    </row>
    <row r="987" customFormat="false" ht="15" hidden="false" customHeight="false" outlineLevel="0" collapsed="false">
      <c r="A987" s="5" t="n">
        <f aca="false">RANK(G987,$G$2:$G$1311)</f>
        <v>986</v>
      </c>
      <c r="B987" s="6" t="str">
        <f aca="false">IF(G987&gt;=Parâmetros!$B$4,"A",IF(G987&gt;=Parâmetros!$B$5,"B","C"))</f>
        <v>C</v>
      </c>
      <c r="C987" s="6" t="s">
        <v>2190</v>
      </c>
      <c r="D987" s="6" t="s">
        <v>75</v>
      </c>
      <c r="E987" s="6" t="s">
        <v>50</v>
      </c>
      <c r="F987" s="6" t="s">
        <v>1218</v>
      </c>
      <c r="G987" s="7" t="n">
        <f aca="false">J987*S987</f>
        <v>778.758002467881</v>
      </c>
      <c r="H987" s="7" t="n">
        <f aca="false">I987*Parâmetros!$B$6/100*S987</f>
        <v>52.4839645786456</v>
      </c>
      <c r="I987" s="8" t="n">
        <v>17718</v>
      </c>
      <c r="J987" s="8" t="n">
        <v>2629</v>
      </c>
      <c r="K987" s="9" t="n">
        <f aca="false">J987/I987</f>
        <v>0.148380178349701</v>
      </c>
      <c r="L987" s="10" t="n">
        <v>0.137</v>
      </c>
      <c r="M987" s="6" t="str">
        <f aca="false">IF(K987&gt;L987,"sim","não")</f>
        <v>sim</v>
      </c>
      <c r="N987" s="11" t="n">
        <v>0.45</v>
      </c>
      <c r="O987" s="8" t="n">
        <v>8929</v>
      </c>
      <c r="P987" s="8" t="n">
        <v>4848</v>
      </c>
      <c r="Q987" s="9" t="n">
        <f aca="false">O987/(O987+P987)</f>
        <v>0.648109167453001</v>
      </c>
      <c r="R987" s="10" t="n">
        <v>0.695</v>
      </c>
      <c r="S987" s="12" t="n">
        <f aca="false">2*Q987-1</f>
        <v>0.296218334906003</v>
      </c>
      <c r="T987" s="10" t="n">
        <v>0.101</v>
      </c>
      <c r="U987" s="6" t="s">
        <v>71</v>
      </c>
      <c r="V987" s="6" t="s">
        <v>72</v>
      </c>
      <c r="W987" s="6" t="s">
        <v>54</v>
      </c>
      <c r="X987" s="6" t="s">
        <v>2191</v>
      </c>
      <c r="Y987" s="8" t="n">
        <v>21433</v>
      </c>
    </row>
    <row r="988" customFormat="false" ht="15" hidden="false" customHeight="false" outlineLevel="0" collapsed="false">
      <c r="A988" s="5" t="n">
        <f aca="false">RANK(G988,$G$2:$G$1311)</f>
        <v>987</v>
      </c>
      <c r="B988" s="6" t="str">
        <f aca="false">IF(G988&gt;=Parâmetros!$B$4,"A",IF(G988&gt;=Parâmetros!$B$5,"B","C"))</f>
        <v>C</v>
      </c>
      <c r="C988" s="6" t="s">
        <v>2192</v>
      </c>
      <c r="D988" s="6" t="s">
        <v>351</v>
      </c>
      <c r="E988" s="6" t="s">
        <v>50</v>
      </c>
      <c r="F988" s="6" t="s">
        <v>1348</v>
      </c>
      <c r="G988" s="7" t="n">
        <f aca="false">J988*S988</f>
        <v>778.665467625899</v>
      </c>
      <c r="H988" s="7" t="n">
        <f aca="false">I988*Parâmetros!$B$6/100*S988</f>
        <v>47.988591983556</v>
      </c>
      <c r="I988" s="8" t="n">
        <v>10440</v>
      </c>
      <c r="J988" s="8" t="n">
        <v>1694</v>
      </c>
      <c r="K988" s="9" t="n">
        <f aca="false">J988/I988</f>
        <v>0.162260536398467</v>
      </c>
      <c r="L988" s="10" t="n">
        <v>0.168</v>
      </c>
      <c r="M988" s="6" t="str">
        <f aca="false">IF(K988&gt;L988,"sim","não")</f>
        <v>não</v>
      </c>
      <c r="N988" s="11" t="n">
        <v>0.33</v>
      </c>
      <c r="O988" s="8" t="n">
        <v>5681</v>
      </c>
      <c r="P988" s="8" t="n">
        <v>2103</v>
      </c>
      <c r="Q988" s="9" t="n">
        <f aca="false">O988/(O988+P988)</f>
        <v>0.729830421377184</v>
      </c>
      <c r="R988" s="10" t="n">
        <v>0.745</v>
      </c>
      <c r="S988" s="12" t="n">
        <f aca="false">2*Q988-1</f>
        <v>0.459660842754368</v>
      </c>
      <c r="T988" s="10" t="n">
        <v>0.093</v>
      </c>
      <c r="U988" s="6" t="s">
        <v>71</v>
      </c>
      <c r="V988" s="6" t="s">
        <v>72</v>
      </c>
      <c r="W988" s="6" t="s">
        <v>54</v>
      </c>
      <c r="X988" s="6" t="s">
        <v>2193</v>
      </c>
      <c r="Y988" s="8" t="n">
        <v>11533</v>
      </c>
    </row>
    <row r="989" customFormat="false" ht="15" hidden="false" customHeight="false" outlineLevel="0" collapsed="false">
      <c r="A989" s="5" t="n">
        <f aca="false">RANK(G989,$G$2:$G$1311)</f>
        <v>988</v>
      </c>
      <c r="B989" s="6" t="str">
        <f aca="false">IF(G989&gt;=Parâmetros!$B$4,"A",IF(G989&gt;=Parâmetros!$B$5,"B","C"))</f>
        <v>C</v>
      </c>
      <c r="C989" s="6" t="s">
        <v>2194</v>
      </c>
      <c r="D989" s="6" t="s">
        <v>445</v>
      </c>
      <c r="E989" s="6" t="s">
        <v>50</v>
      </c>
      <c r="F989" s="6" t="s">
        <v>481</v>
      </c>
      <c r="G989" s="7" t="n">
        <f aca="false">J989*S989</f>
        <v>773.801433049709</v>
      </c>
      <c r="H989" s="7" t="n">
        <f aca="false">I989*Parâmetros!$B$6/100*S989</f>
        <v>46.1471383788625</v>
      </c>
      <c r="I989" s="8" t="n">
        <v>15440</v>
      </c>
      <c r="J989" s="8" t="n">
        <v>2589</v>
      </c>
      <c r="K989" s="9" t="n">
        <f aca="false">J989/I989</f>
        <v>0.167681347150259</v>
      </c>
      <c r="L989" s="10" t="n">
        <v>0.178</v>
      </c>
      <c r="M989" s="6" t="str">
        <f aca="false">IF(K989&gt;L989,"sim","não")</f>
        <v>não</v>
      </c>
      <c r="N989" s="11" t="n">
        <v>-1.93</v>
      </c>
      <c r="O989" s="8" t="n">
        <v>7251</v>
      </c>
      <c r="P989" s="8" t="n">
        <v>3914</v>
      </c>
      <c r="Q989" s="9" t="n">
        <f aca="false">O989/(O989+P989)</f>
        <v>0.649440214957456</v>
      </c>
      <c r="R989" s="10" t="n">
        <v>0.666</v>
      </c>
      <c r="S989" s="12" t="n">
        <f aca="false">2*Q989-1</f>
        <v>0.298880429914913</v>
      </c>
      <c r="T989" s="10" t="n">
        <v>0.11</v>
      </c>
      <c r="U989" s="6" t="s">
        <v>68</v>
      </c>
      <c r="V989" s="6" t="s">
        <v>53</v>
      </c>
      <c r="W989" s="6" t="s">
        <v>54</v>
      </c>
      <c r="X989" s="6" t="s">
        <v>2195</v>
      </c>
      <c r="Y989" s="8" t="n">
        <v>17469</v>
      </c>
    </row>
    <row r="990" customFormat="false" ht="15" hidden="false" customHeight="false" outlineLevel="0" collapsed="false">
      <c r="A990" s="5" t="n">
        <f aca="false">RANK(G990,$G$2:$G$1311)</f>
        <v>989</v>
      </c>
      <c r="B990" s="6" t="str">
        <f aca="false">IF(G990&gt;=Parâmetros!$B$4,"A",IF(G990&gt;=Parâmetros!$B$5,"B","C"))</f>
        <v>C</v>
      </c>
      <c r="C990" s="6" t="s">
        <v>2196</v>
      </c>
      <c r="D990" s="6" t="s">
        <v>86</v>
      </c>
      <c r="E990" s="6" t="s">
        <v>50</v>
      </c>
      <c r="F990" s="6" t="s">
        <v>1443</v>
      </c>
      <c r="G990" s="7" t="n">
        <f aca="false">J990*S990</f>
        <v>772.369366554714</v>
      </c>
      <c r="H990" s="7" t="n">
        <f aca="false">I990*Parâmetros!$B$6/100*S990</f>
        <v>43.7011403577287</v>
      </c>
      <c r="I990" s="8" t="n">
        <v>16878</v>
      </c>
      <c r="J990" s="8" t="n">
        <v>2983</v>
      </c>
      <c r="K990" s="9" t="n">
        <f aca="false">J990/I990</f>
        <v>0.176738950112573</v>
      </c>
      <c r="L990" s="10" t="n">
        <v>0.198</v>
      </c>
      <c r="M990" s="6" t="str">
        <f aca="false">IF(K990&gt;L990,"sim","não")</f>
        <v>não</v>
      </c>
      <c r="N990" s="11" t="n">
        <v>0.71</v>
      </c>
      <c r="O990" s="8" t="n">
        <v>8059</v>
      </c>
      <c r="P990" s="8" t="n">
        <v>4744</v>
      </c>
      <c r="Q990" s="9" t="n">
        <f aca="false">O990/(O990+P990)</f>
        <v>0.629461844880106</v>
      </c>
      <c r="R990" s="10" t="n">
        <v>0.687</v>
      </c>
      <c r="S990" s="12" t="n">
        <f aca="false">2*Q990-1</f>
        <v>0.258923689760213</v>
      </c>
      <c r="T990" s="10" t="n">
        <v>0.093</v>
      </c>
      <c r="U990" s="6" t="s">
        <v>58</v>
      </c>
      <c r="V990" s="6" t="s">
        <v>59</v>
      </c>
      <c r="W990" s="6" t="s">
        <v>54</v>
      </c>
      <c r="X990" s="6" t="s">
        <v>2197</v>
      </c>
      <c r="Y990" s="8" t="n">
        <v>22484</v>
      </c>
    </row>
    <row r="991" customFormat="false" ht="15" hidden="false" customHeight="false" outlineLevel="0" collapsed="false">
      <c r="A991" s="5" t="n">
        <f aca="false">RANK(G991,$G$2:$G$1311)</f>
        <v>990</v>
      </c>
      <c r="B991" s="6" t="str">
        <f aca="false">IF(G991&gt;=Parâmetros!$B$4,"A",IF(G991&gt;=Parâmetros!$B$5,"B","C"))</f>
        <v>C</v>
      </c>
      <c r="C991" s="6" t="s">
        <v>2198</v>
      </c>
      <c r="D991" s="6" t="s">
        <v>141</v>
      </c>
      <c r="E991" s="6" t="s">
        <v>142</v>
      </c>
      <c r="F991" s="6" t="s">
        <v>143</v>
      </c>
      <c r="G991" s="7" t="n">
        <f aca="false">J991*S991</f>
        <v>771.75047764616</v>
      </c>
      <c r="H991" s="7" t="n">
        <f aca="false">I991*Parâmetros!$B$6/100*S991</f>
        <v>38.8773328238441</v>
      </c>
      <c r="I991" s="8" t="n">
        <v>10866</v>
      </c>
      <c r="J991" s="8" t="n">
        <v>2157</v>
      </c>
      <c r="K991" s="9" t="n">
        <f aca="false">J991/I991</f>
        <v>0.198509110988404</v>
      </c>
      <c r="L991" s="10" t="n">
        <v>0.26</v>
      </c>
      <c r="M991" s="6" t="str">
        <f aca="false">IF(K991&gt;L991,"sim","não")</f>
        <v>não</v>
      </c>
      <c r="N991" s="11" t="n">
        <v>-1.1</v>
      </c>
      <c r="O991" s="8" t="n">
        <v>5330</v>
      </c>
      <c r="P991" s="8" t="n">
        <v>2521</v>
      </c>
      <c r="Q991" s="9" t="n">
        <f aca="false">O991/(O991+P991)</f>
        <v>0.678894408355624</v>
      </c>
      <c r="R991" s="10" t="n">
        <v>0.722</v>
      </c>
      <c r="S991" s="12" t="n">
        <f aca="false">2*Q991-1</f>
        <v>0.357788816711247</v>
      </c>
      <c r="T991" s="10" t="n">
        <v>0.127</v>
      </c>
      <c r="U991" s="6" t="s">
        <v>144</v>
      </c>
      <c r="V991" s="6" t="s">
        <v>72</v>
      </c>
      <c r="W991" s="6" t="s">
        <v>54</v>
      </c>
      <c r="X991" s="6" t="s">
        <v>2199</v>
      </c>
      <c r="Y991" s="8" t="n">
        <v>13651</v>
      </c>
    </row>
    <row r="992" customFormat="false" ht="15" hidden="false" customHeight="false" outlineLevel="0" collapsed="false">
      <c r="A992" s="5" t="n">
        <f aca="false">RANK(G992,$G$2:$G$1311)</f>
        <v>991</v>
      </c>
      <c r="B992" s="6" t="str">
        <f aca="false">IF(G992&gt;=Parâmetros!$B$4,"A",IF(G992&gt;=Parâmetros!$B$5,"B","C"))</f>
        <v>C</v>
      </c>
      <c r="C992" s="6" t="s">
        <v>2200</v>
      </c>
      <c r="D992" s="6" t="s">
        <v>445</v>
      </c>
      <c r="E992" s="6" t="s">
        <v>50</v>
      </c>
      <c r="F992" s="6" t="s">
        <v>810</v>
      </c>
      <c r="G992" s="7" t="n">
        <f aca="false">J992*S992</f>
        <v>768.203773584905</v>
      </c>
      <c r="H992" s="7" t="n">
        <f aca="false">I992*Parâmetros!$B$6/100*S992</f>
        <v>39.1665283018868</v>
      </c>
      <c r="I992" s="8" t="n">
        <v>7923</v>
      </c>
      <c r="J992" s="8" t="n">
        <v>1554</v>
      </c>
      <c r="K992" s="9" t="n">
        <f aca="false">J992/I992</f>
        <v>0.196137826580841</v>
      </c>
      <c r="L992" s="10" t="n">
        <v>0.207</v>
      </c>
      <c r="M992" s="6" t="str">
        <f aca="false">IF(K992&gt;L992,"sim","não")</f>
        <v>não</v>
      </c>
      <c r="N992" s="11" t="n">
        <v>-0.26</v>
      </c>
      <c r="O992" s="8" t="n">
        <v>4356</v>
      </c>
      <c r="P992" s="8" t="n">
        <v>1474</v>
      </c>
      <c r="Q992" s="9" t="n">
        <f aca="false">O992/(O992+P992)</f>
        <v>0.747169811320755</v>
      </c>
      <c r="R992" s="10" t="n">
        <v>0.763</v>
      </c>
      <c r="S992" s="12" t="n">
        <f aca="false">2*Q992-1</f>
        <v>0.494339622641509</v>
      </c>
      <c r="T992" s="10" t="n">
        <v>0.118</v>
      </c>
      <c r="U992" s="6" t="s">
        <v>68</v>
      </c>
      <c r="V992" s="6" t="s">
        <v>53</v>
      </c>
      <c r="W992" s="6" t="s">
        <v>54</v>
      </c>
      <c r="X992" s="6" t="s">
        <v>2201</v>
      </c>
      <c r="Y992" s="8" t="n">
        <v>10252</v>
      </c>
    </row>
    <row r="993" customFormat="false" ht="15" hidden="false" customHeight="false" outlineLevel="0" collapsed="false">
      <c r="A993" s="5" t="n">
        <f aca="false">RANK(G993,$G$2:$G$1311)</f>
        <v>992</v>
      </c>
      <c r="B993" s="6" t="str">
        <f aca="false">IF(G993&gt;=Parâmetros!$B$4,"A",IF(G993&gt;=Parâmetros!$B$5,"B","C"))</f>
        <v>C</v>
      </c>
      <c r="C993" s="6" t="s">
        <v>2202</v>
      </c>
      <c r="D993" s="6" t="s">
        <v>75</v>
      </c>
      <c r="E993" s="6" t="s">
        <v>50</v>
      </c>
      <c r="F993" s="6" t="s">
        <v>1177</v>
      </c>
      <c r="G993" s="7" t="n">
        <f aca="false">J993*S993</f>
        <v>767.441395082905</v>
      </c>
      <c r="H993" s="7" t="n">
        <f aca="false">I993*Parâmetros!$B$6/100*S993</f>
        <v>40.9131408423861</v>
      </c>
      <c r="I993" s="8" t="n">
        <v>21575</v>
      </c>
      <c r="J993" s="8" t="n">
        <v>4047</v>
      </c>
      <c r="K993" s="9" t="n">
        <f aca="false">J993/I993</f>
        <v>0.187578215527231</v>
      </c>
      <c r="L993" s="10" t="n">
        <v>0.182</v>
      </c>
      <c r="M993" s="6" t="str">
        <f aca="false">IF(K993&gt;L993,"sim","não")</f>
        <v>sim</v>
      </c>
      <c r="N993" s="11" t="n">
        <v>-1.39</v>
      </c>
      <c r="O993" s="8" t="n">
        <v>9363</v>
      </c>
      <c r="P993" s="8" t="n">
        <v>6378</v>
      </c>
      <c r="Q993" s="9" t="n">
        <f aca="false">O993/(O993+P993)</f>
        <v>0.594816085382123</v>
      </c>
      <c r="R993" s="10" t="n">
        <v>0.677</v>
      </c>
      <c r="S993" s="12" t="n">
        <f aca="false">2*Q993-1</f>
        <v>0.189632170764246</v>
      </c>
      <c r="T993" s="10" t="n">
        <v>0.056</v>
      </c>
      <c r="U993" s="6" t="s">
        <v>52</v>
      </c>
      <c r="V993" s="6" t="s">
        <v>53</v>
      </c>
      <c r="W993" s="6" t="s">
        <v>54</v>
      </c>
      <c r="X993" s="6" t="s">
        <v>2203</v>
      </c>
      <c r="Y993" s="8" t="n">
        <v>25555</v>
      </c>
    </row>
    <row r="994" customFormat="false" ht="15" hidden="false" customHeight="false" outlineLevel="0" collapsed="false">
      <c r="A994" s="5" t="n">
        <f aca="false">RANK(G994,$G$2:$G$1311)</f>
        <v>993</v>
      </c>
      <c r="B994" s="6" t="str">
        <f aca="false">IF(G994&gt;=Parâmetros!$B$4,"A",IF(G994&gt;=Parâmetros!$B$5,"B","C"))</f>
        <v>C</v>
      </c>
      <c r="C994" s="6" t="s">
        <v>2204</v>
      </c>
      <c r="D994" s="6" t="s">
        <v>49</v>
      </c>
      <c r="E994" s="6" t="s">
        <v>50</v>
      </c>
      <c r="F994" s="6" t="s">
        <v>189</v>
      </c>
      <c r="G994" s="7" t="n">
        <f aca="false">J994*S994</f>
        <v>767.011051212938</v>
      </c>
      <c r="H994" s="7" t="n">
        <f aca="false">I994*Parâmetros!$B$6/100*S994</f>
        <v>40.1716334231806</v>
      </c>
      <c r="I994" s="8" t="n">
        <v>9684</v>
      </c>
      <c r="J994" s="8" t="n">
        <v>1849</v>
      </c>
      <c r="K994" s="9" t="n">
        <f aca="false">J994/I994</f>
        <v>0.190933498554316</v>
      </c>
      <c r="L994" s="10" t="n">
        <v>0.236</v>
      </c>
      <c r="M994" s="6" t="str">
        <f aca="false">IF(K994&gt;L994,"sim","não")</f>
        <v>não</v>
      </c>
      <c r="N994" s="11" t="n">
        <v>0.84</v>
      </c>
      <c r="O994" s="8" t="n">
        <v>5249</v>
      </c>
      <c r="P994" s="8" t="n">
        <v>2171</v>
      </c>
      <c r="Q994" s="9" t="n">
        <f aca="false">O994/(O994+P994)</f>
        <v>0.707412398921833</v>
      </c>
      <c r="R994" s="10" t="n">
        <v>0.777</v>
      </c>
      <c r="S994" s="12" t="n">
        <f aca="false">2*Q994-1</f>
        <v>0.414824797843666</v>
      </c>
      <c r="T994" s="10" t="n">
        <v>0.075</v>
      </c>
      <c r="U994" s="6" t="s">
        <v>144</v>
      </c>
      <c r="V994" s="6" t="s">
        <v>72</v>
      </c>
      <c r="W994" s="6" t="s">
        <v>54</v>
      </c>
      <c r="X994" s="6" t="s">
        <v>2205</v>
      </c>
      <c r="Y994" s="8" t="n">
        <v>10443</v>
      </c>
    </row>
    <row r="995" customFormat="false" ht="15" hidden="false" customHeight="false" outlineLevel="0" collapsed="false">
      <c r="A995" s="5" t="n">
        <f aca="false">RANK(G995,$G$2:$G$1311)</f>
        <v>994</v>
      </c>
      <c r="B995" s="6" t="str">
        <f aca="false">IF(G995&gt;=Parâmetros!$B$4,"A",IF(G995&gt;=Parâmetros!$B$5,"B","C"))</f>
        <v>C</v>
      </c>
      <c r="C995" s="6" t="s">
        <v>2206</v>
      </c>
      <c r="D995" s="6" t="s">
        <v>49</v>
      </c>
      <c r="E995" s="6" t="s">
        <v>50</v>
      </c>
      <c r="F995" s="6" t="s">
        <v>538</v>
      </c>
      <c r="G995" s="7" t="n">
        <f aca="false">J995*S995</f>
        <v>763.607812802166</v>
      </c>
      <c r="H995" s="7" t="n">
        <f aca="false">I995*Parâmetros!$B$6/100*S995</f>
        <v>56.1435409011797</v>
      </c>
      <c r="I995" s="8" t="n">
        <v>20175</v>
      </c>
      <c r="J995" s="8" t="n">
        <v>2744</v>
      </c>
      <c r="K995" s="9" t="n">
        <f aca="false">J995/I995</f>
        <v>0.136009913258984</v>
      </c>
      <c r="L995" s="10" t="n">
        <v>0.178</v>
      </c>
      <c r="M995" s="6" t="str">
        <f aca="false">IF(K995&gt;L995,"sim","não")</f>
        <v>não</v>
      </c>
      <c r="N995" s="11" t="n">
        <v>0.45</v>
      </c>
      <c r="O995" s="8" t="n">
        <v>9915</v>
      </c>
      <c r="P995" s="8" t="n">
        <v>5598</v>
      </c>
      <c r="Q995" s="9" t="n">
        <f aca="false">O995/(O995+P995)</f>
        <v>0.639141365306517</v>
      </c>
      <c r="R995" s="10" t="n">
        <v>0.666</v>
      </c>
      <c r="S995" s="12" t="n">
        <f aca="false">2*Q995-1</f>
        <v>0.278282730613034</v>
      </c>
      <c r="T995" s="10" t="n">
        <v>0.099</v>
      </c>
      <c r="U995" s="6" t="s">
        <v>144</v>
      </c>
      <c r="V995" s="6" t="s">
        <v>72</v>
      </c>
      <c r="W995" s="6" t="s">
        <v>54</v>
      </c>
      <c r="X995" s="6" t="s">
        <v>2207</v>
      </c>
      <c r="Y995" s="8" t="n">
        <v>24362</v>
      </c>
    </row>
    <row r="996" customFormat="false" ht="15" hidden="false" customHeight="false" outlineLevel="0" collapsed="false">
      <c r="A996" s="5" t="n">
        <f aca="false">RANK(G996,$G$2:$G$1311)</f>
        <v>995</v>
      </c>
      <c r="B996" s="6" t="str">
        <f aca="false">IF(G996&gt;=Parâmetros!$B$4,"A",IF(G996&gt;=Parâmetros!$B$5,"B","C"))</f>
        <v>C</v>
      </c>
      <c r="C996" s="6" t="s">
        <v>2208</v>
      </c>
      <c r="D996" s="6" t="s">
        <v>445</v>
      </c>
      <c r="E996" s="6" t="s">
        <v>50</v>
      </c>
      <c r="F996" s="6" t="s">
        <v>481</v>
      </c>
      <c r="G996" s="7" t="n">
        <f aca="false">J996*S996</f>
        <v>758.998854524628</v>
      </c>
      <c r="H996" s="7" t="n">
        <f aca="false">I996*Parâmetros!$B$6/100*S996</f>
        <v>47.9376311569301</v>
      </c>
      <c r="I996" s="8" t="n">
        <v>11716</v>
      </c>
      <c r="J996" s="8" t="n">
        <v>1855</v>
      </c>
      <c r="K996" s="9" t="n">
        <f aca="false">J996/I996</f>
        <v>0.158330488221236</v>
      </c>
      <c r="L996" s="10" t="n">
        <v>0.177</v>
      </c>
      <c r="M996" s="6" t="str">
        <f aca="false">IF(K996&gt;L996,"sim","não")</f>
        <v>não</v>
      </c>
      <c r="N996" s="11" t="n">
        <v>-1</v>
      </c>
      <c r="O996" s="8" t="n">
        <v>6151</v>
      </c>
      <c r="P996" s="8" t="n">
        <v>2579</v>
      </c>
      <c r="Q996" s="9" t="n">
        <f aca="false">O996/(O996+P996)</f>
        <v>0.704581901489118</v>
      </c>
      <c r="R996" s="10" t="n">
        <v>0.721</v>
      </c>
      <c r="S996" s="12" t="n">
        <f aca="false">2*Q996-1</f>
        <v>0.409163802978236</v>
      </c>
      <c r="T996" s="10" t="n">
        <v>0.118</v>
      </c>
      <c r="U996" s="6" t="s">
        <v>52</v>
      </c>
      <c r="V996" s="6" t="s">
        <v>53</v>
      </c>
      <c r="W996" s="6" t="s">
        <v>54</v>
      </c>
      <c r="X996" s="6" t="s">
        <v>2209</v>
      </c>
      <c r="Y996" s="8" t="n">
        <v>13968</v>
      </c>
    </row>
    <row r="997" customFormat="false" ht="15" hidden="false" customHeight="false" outlineLevel="0" collapsed="false">
      <c r="A997" s="5" t="n">
        <f aca="false">RANK(G997,$G$2:$G$1311)</f>
        <v>996</v>
      </c>
      <c r="B997" s="6" t="str">
        <f aca="false">IF(G997&gt;=Parâmetros!$B$4,"A",IF(G997&gt;=Parâmetros!$B$5,"B","C"))</f>
        <v>C</v>
      </c>
      <c r="C997" s="6" t="s">
        <v>2210</v>
      </c>
      <c r="D997" s="6" t="s">
        <v>123</v>
      </c>
      <c r="E997" s="6" t="s">
        <v>50</v>
      </c>
      <c r="F997" s="6" t="s">
        <v>942</v>
      </c>
      <c r="G997" s="7" t="n">
        <f aca="false">J997*S997</f>
        <v>756.602739726027</v>
      </c>
      <c r="H997" s="7" t="n">
        <f aca="false">I997*Parâmetros!$B$6/100*S997</f>
        <v>41.1441095890411</v>
      </c>
      <c r="I997" s="8" t="n">
        <v>9386</v>
      </c>
      <c r="J997" s="8" t="n">
        <v>1726</v>
      </c>
      <c r="K997" s="9" t="n">
        <f aca="false">J997/I997</f>
        <v>0.183890901342425</v>
      </c>
      <c r="L997" s="10" t="n">
        <v>0.191</v>
      </c>
      <c r="M997" s="6" t="str">
        <f aca="false">IF(K997&gt;L997,"sim","não")</f>
        <v>não</v>
      </c>
      <c r="N997" s="11" t="n">
        <v>0.19</v>
      </c>
      <c r="O997" s="8" t="n">
        <v>5040</v>
      </c>
      <c r="P997" s="8" t="n">
        <v>1968</v>
      </c>
      <c r="Q997" s="9" t="n">
        <f aca="false">O997/(O997+P997)</f>
        <v>0.719178082191781</v>
      </c>
      <c r="R997" s="10" t="n">
        <v>0.739</v>
      </c>
      <c r="S997" s="12" t="n">
        <f aca="false">2*Q997-1</f>
        <v>0.438356164383562</v>
      </c>
      <c r="T997" s="10" t="n">
        <v>0.113</v>
      </c>
      <c r="U997" s="6" t="s">
        <v>96</v>
      </c>
      <c r="V997" s="6" t="s">
        <v>72</v>
      </c>
      <c r="W997" s="6" t="s">
        <v>54</v>
      </c>
      <c r="X997" s="6" t="s">
        <v>2211</v>
      </c>
      <c r="Y997" s="8" t="n">
        <v>11270</v>
      </c>
    </row>
    <row r="998" customFormat="false" ht="15" hidden="false" customHeight="false" outlineLevel="0" collapsed="false">
      <c r="A998" s="5" t="n">
        <f aca="false">RANK(G998,$G$2:$G$1311)</f>
        <v>997</v>
      </c>
      <c r="B998" s="6" t="str">
        <f aca="false">IF(G998&gt;=Parâmetros!$B$4,"A",IF(G998&gt;=Parâmetros!$B$5,"B","C"))</f>
        <v>C</v>
      </c>
      <c r="C998" s="6" t="s">
        <v>2212</v>
      </c>
      <c r="D998" s="6" t="s">
        <v>177</v>
      </c>
      <c r="E998" s="6" t="s">
        <v>50</v>
      </c>
      <c r="F998" s="6" t="s">
        <v>261</v>
      </c>
      <c r="G998" s="7" t="n">
        <f aca="false">J998*S998</f>
        <v>753.316554320231</v>
      </c>
      <c r="H998" s="7" t="n">
        <f aca="false">I998*Parâmetros!$B$6/100*S998</f>
        <v>33.9358137091832</v>
      </c>
      <c r="I998" s="8" t="n">
        <v>16240</v>
      </c>
      <c r="J998" s="8" t="n">
        <v>3605</v>
      </c>
      <c r="K998" s="9" t="n">
        <f aca="false">J998/I998</f>
        <v>0.22198275862069</v>
      </c>
      <c r="L998" s="10" t="n">
        <v>0.248</v>
      </c>
      <c r="M998" s="6" t="str">
        <f aca="false">IF(K998&gt;L998,"sim","não")</f>
        <v>não</v>
      </c>
      <c r="N998" s="11" t="n">
        <v>0.98</v>
      </c>
      <c r="O998" s="8" t="n">
        <v>6905</v>
      </c>
      <c r="P998" s="8" t="n">
        <v>4518</v>
      </c>
      <c r="Q998" s="9" t="n">
        <f aca="false">O998/(O998+P998)</f>
        <v>0.604482185065219</v>
      </c>
      <c r="R998" s="10" t="n">
        <v>0.649</v>
      </c>
      <c r="S998" s="12" t="n">
        <f aca="false">2*Q998-1</f>
        <v>0.208964370130439</v>
      </c>
      <c r="T998" s="10" t="n">
        <v>0.101</v>
      </c>
      <c r="U998" s="6" t="s">
        <v>96</v>
      </c>
      <c r="V998" s="6" t="s">
        <v>72</v>
      </c>
      <c r="W998" s="6" t="s">
        <v>54</v>
      </c>
      <c r="X998" s="6" t="s">
        <v>2213</v>
      </c>
      <c r="Y998" s="8" t="n">
        <v>20695</v>
      </c>
    </row>
    <row r="999" customFormat="false" ht="15" hidden="false" customHeight="false" outlineLevel="0" collapsed="false">
      <c r="A999" s="5" t="n">
        <f aca="false">RANK(G999,$G$2:$G$1311)</f>
        <v>998</v>
      </c>
      <c r="B999" s="6" t="str">
        <f aca="false">IF(G999&gt;=Parâmetros!$B$4,"A",IF(G999&gt;=Parâmetros!$B$5,"B","C"))</f>
        <v>C</v>
      </c>
      <c r="C999" s="6" t="s">
        <v>2214</v>
      </c>
      <c r="D999" s="6" t="s">
        <v>208</v>
      </c>
      <c r="E999" s="6" t="s">
        <v>209</v>
      </c>
      <c r="F999" s="6" t="s">
        <v>1991</v>
      </c>
      <c r="G999" s="7" t="n">
        <f aca="false">J999*S999</f>
        <v>752.336145360156</v>
      </c>
      <c r="H999" s="7" t="n">
        <f aca="false">I999*Parâmetros!$B$6/100*S999</f>
        <v>32.719922128488</v>
      </c>
      <c r="I999" s="8" t="n">
        <v>17092</v>
      </c>
      <c r="J999" s="8" t="n">
        <v>3930</v>
      </c>
      <c r="K999" s="9" t="n">
        <f aca="false">J999/I999</f>
        <v>0.229932131991575</v>
      </c>
      <c r="L999" s="10" t="n">
        <v>0.277</v>
      </c>
      <c r="M999" s="6" t="str">
        <f aca="false">IF(K999&gt;L999,"sim","não")</f>
        <v>não</v>
      </c>
      <c r="N999" s="11" t="n">
        <v>5.17</v>
      </c>
      <c r="O999" s="8" t="n">
        <v>7344</v>
      </c>
      <c r="P999" s="8" t="n">
        <v>4984</v>
      </c>
      <c r="Q999" s="9" t="n">
        <f aca="false">O999/(O999+P999)</f>
        <v>0.595717066839715</v>
      </c>
      <c r="R999" s="10" t="n">
        <v>0.604</v>
      </c>
      <c r="S999" s="12" t="n">
        <f aca="false">2*Q999-1</f>
        <v>0.191434133679429</v>
      </c>
      <c r="T999" s="10" t="n">
        <v>0.066</v>
      </c>
      <c r="U999" s="6" t="s">
        <v>83</v>
      </c>
      <c r="V999" s="6" t="s">
        <v>53</v>
      </c>
      <c r="W999" s="6" t="s">
        <v>211</v>
      </c>
      <c r="X999" s="6" t="s">
        <v>2215</v>
      </c>
      <c r="Y999" s="8" t="n">
        <v>23549</v>
      </c>
    </row>
    <row r="1000" customFormat="false" ht="15" hidden="false" customHeight="false" outlineLevel="0" collapsed="false">
      <c r="A1000" s="5" t="n">
        <f aca="false">RANK(G1000,$G$2:$G$1311)</f>
        <v>999</v>
      </c>
      <c r="B1000" s="6" t="str">
        <f aca="false">IF(G1000&gt;=Parâmetros!$B$4,"A",IF(G1000&gt;=Parâmetros!$B$5,"B","C"))</f>
        <v>C</v>
      </c>
      <c r="C1000" s="6" t="s">
        <v>2216</v>
      </c>
      <c r="D1000" s="6" t="s">
        <v>75</v>
      </c>
      <c r="E1000" s="6" t="s">
        <v>50</v>
      </c>
      <c r="F1000" s="6" t="s">
        <v>258</v>
      </c>
      <c r="G1000" s="7" t="n">
        <f aca="false">J1000*S1000</f>
        <v>751.899118379433</v>
      </c>
      <c r="H1000" s="7" t="n">
        <f aca="false">I1000*Parâmetros!$B$6/100*S1000</f>
        <v>54.5078538259641</v>
      </c>
      <c r="I1000" s="8" t="n">
        <v>19740</v>
      </c>
      <c r="J1000" s="8" t="n">
        <v>2723</v>
      </c>
      <c r="K1000" s="9" t="n">
        <f aca="false">J1000/I1000</f>
        <v>0.137943262411348</v>
      </c>
      <c r="L1000" s="10" t="n">
        <v>0.147</v>
      </c>
      <c r="M1000" s="6" t="str">
        <f aca="false">IF(K1000&gt;L1000,"sim","não")</f>
        <v>não</v>
      </c>
      <c r="N1000" s="11" t="n">
        <v>0.25</v>
      </c>
      <c r="O1000" s="8" t="n">
        <v>9481</v>
      </c>
      <c r="P1000" s="8" t="n">
        <v>5378</v>
      </c>
      <c r="Q1000" s="9" t="n">
        <f aca="false">O1000/(O1000+P1000)</f>
        <v>0.638064472710142</v>
      </c>
      <c r="R1000" s="10" t="n">
        <v>0.692</v>
      </c>
      <c r="S1000" s="12" t="n">
        <f aca="false">2*Q1000-1</f>
        <v>0.276128945420284</v>
      </c>
      <c r="T1000" s="10" t="n">
        <v>0.09</v>
      </c>
      <c r="U1000" s="6" t="s">
        <v>63</v>
      </c>
      <c r="V1000" s="6" t="s">
        <v>59</v>
      </c>
      <c r="W1000" s="6" t="s">
        <v>54</v>
      </c>
      <c r="X1000" s="6" t="s">
        <v>2217</v>
      </c>
      <c r="Y1000" s="8" t="n">
        <v>24173</v>
      </c>
    </row>
    <row r="1001" customFormat="false" ht="15" hidden="false" customHeight="false" outlineLevel="0" collapsed="false">
      <c r="A1001" s="5" t="n">
        <f aca="false">RANK(G1001,$G$2:$G$1311)</f>
        <v>1000</v>
      </c>
      <c r="B1001" s="6" t="str">
        <f aca="false">IF(G1001&gt;=Parâmetros!$B$4,"A",IF(G1001&gt;=Parâmetros!$B$5,"B","C"))</f>
        <v>C</v>
      </c>
      <c r="C1001" s="6" t="s">
        <v>2218</v>
      </c>
      <c r="D1001" s="6" t="s">
        <v>141</v>
      </c>
      <c r="E1001" s="6" t="s">
        <v>142</v>
      </c>
      <c r="F1001" s="6" t="s">
        <v>1668</v>
      </c>
      <c r="G1001" s="7" t="n">
        <f aca="false">J1001*S1001</f>
        <v>750.174181257371</v>
      </c>
      <c r="H1001" s="7" t="n">
        <f aca="false">I1001*Parâmetros!$B$6/100*S1001</f>
        <v>37.8973646012882</v>
      </c>
      <c r="I1001" s="8" t="n">
        <v>16479</v>
      </c>
      <c r="J1001" s="8" t="n">
        <v>3262</v>
      </c>
      <c r="K1001" s="9" t="n">
        <f aca="false">J1001/I1001</f>
        <v>0.197948904666545</v>
      </c>
      <c r="L1001" s="10" t="n">
        <v>0.165</v>
      </c>
      <c r="M1001" s="6" t="str">
        <f aca="false">IF(K1001&gt;L1001,"sim","não")</f>
        <v>sim</v>
      </c>
      <c r="N1001" s="11" t="n">
        <v>-2.18</v>
      </c>
      <c r="O1001" s="8" t="n">
        <v>6779</v>
      </c>
      <c r="P1001" s="8" t="n">
        <v>4244</v>
      </c>
      <c r="Q1001" s="9" t="n">
        <f aca="false">O1001/(O1001+P1001)</f>
        <v>0.614986845686292</v>
      </c>
      <c r="R1001" s="10" t="n">
        <v>0.671</v>
      </c>
      <c r="S1001" s="12" t="n">
        <f aca="false">2*Q1001-1</f>
        <v>0.229973691372585</v>
      </c>
      <c r="T1001" s="10" t="n">
        <v>0.122</v>
      </c>
      <c r="U1001" s="6" t="s">
        <v>71</v>
      </c>
      <c r="V1001" s="6" t="s">
        <v>72</v>
      </c>
      <c r="W1001" s="6" t="s">
        <v>54</v>
      </c>
      <c r="X1001" s="6" t="s">
        <v>2219</v>
      </c>
      <c r="Y1001" s="8" t="n">
        <v>20255</v>
      </c>
    </row>
    <row r="1002" customFormat="false" ht="15" hidden="false" customHeight="false" outlineLevel="0" collapsed="false">
      <c r="A1002" s="5" t="n">
        <f aca="false">RANK(G1002,$G$2:$G$1311)</f>
        <v>1001</v>
      </c>
      <c r="B1002" s="6" t="str">
        <f aca="false">IF(G1002&gt;=Parâmetros!$B$4,"A",IF(G1002&gt;=Parâmetros!$B$5,"B","C"))</f>
        <v>C</v>
      </c>
      <c r="C1002" s="6" t="s">
        <v>2220</v>
      </c>
      <c r="D1002" s="6" t="s">
        <v>141</v>
      </c>
      <c r="E1002" s="6" t="s">
        <v>142</v>
      </c>
      <c r="F1002" s="6" t="s">
        <v>1579</v>
      </c>
      <c r="G1002" s="7" t="n">
        <f aca="false">J1002*S1002</f>
        <v>748.309305373526</v>
      </c>
      <c r="H1002" s="7" t="n">
        <f aca="false">I1002*Parâmetros!$B$6/100*S1002</f>
        <v>37.7604155423638</v>
      </c>
      <c r="I1002" s="8" t="n">
        <v>17843</v>
      </c>
      <c r="J1002" s="8" t="n">
        <v>3536</v>
      </c>
      <c r="K1002" s="9" t="n">
        <f aca="false">J1002/I1002</f>
        <v>0.198172952978759</v>
      </c>
      <c r="L1002" s="10" t="n">
        <v>0.212</v>
      </c>
      <c r="M1002" s="6" t="str">
        <f aca="false">IF(K1002&gt;L1002,"sim","não")</f>
        <v>não</v>
      </c>
      <c r="N1002" s="11" t="n">
        <v>-1.1</v>
      </c>
      <c r="O1002" s="8" t="n">
        <v>7858</v>
      </c>
      <c r="P1002" s="8" t="n">
        <v>5113</v>
      </c>
      <c r="Q1002" s="9" t="n">
        <f aca="false">O1002/(O1002+P1002)</f>
        <v>0.60581296738879</v>
      </c>
      <c r="R1002" s="10" t="n">
        <v>0.605</v>
      </c>
      <c r="S1002" s="12" t="n">
        <f aca="false">2*Q1002-1</f>
        <v>0.211625934777581</v>
      </c>
      <c r="T1002" s="10" t="n">
        <v>0.152</v>
      </c>
      <c r="U1002" s="6" t="s">
        <v>715</v>
      </c>
      <c r="V1002" s="6" t="s">
        <v>72</v>
      </c>
      <c r="W1002" s="6" t="s">
        <v>54</v>
      </c>
      <c r="X1002" s="6" t="s">
        <v>2221</v>
      </c>
      <c r="Y1002" s="8" t="n">
        <v>20328</v>
      </c>
    </row>
    <row r="1003" customFormat="false" ht="15" hidden="false" customHeight="false" outlineLevel="0" collapsed="false">
      <c r="A1003" s="5" t="n">
        <f aca="false">RANK(G1003,$G$2:$G$1311)</f>
        <v>1002</v>
      </c>
      <c r="B1003" s="6" t="str">
        <f aca="false">IF(G1003&gt;=Parâmetros!$B$4,"A",IF(G1003&gt;=Parâmetros!$B$5,"B","C"))</f>
        <v>C</v>
      </c>
      <c r="C1003" s="6" t="s">
        <v>442</v>
      </c>
      <c r="D1003" s="6" t="s">
        <v>177</v>
      </c>
      <c r="E1003" s="6" t="s">
        <v>50</v>
      </c>
      <c r="F1003" s="6" t="s">
        <v>261</v>
      </c>
      <c r="G1003" s="7" t="n">
        <f aca="false">J1003*S1003</f>
        <v>743.409165302782</v>
      </c>
      <c r="H1003" s="7" t="n">
        <f aca="false">I1003*Parâmetros!$B$6/100*S1003</f>
        <v>36.3509942716858</v>
      </c>
      <c r="I1003" s="8" t="n">
        <v>13574</v>
      </c>
      <c r="J1003" s="8" t="n">
        <v>2776</v>
      </c>
      <c r="K1003" s="9" t="n">
        <f aca="false">J1003/I1003</f>
        <v>0.204508619419478</v>
      </c>
      <c r="L1003" s="10" t="n">
        <v>0.24</v>
      </c>
      <c r="M1003" s="6" t="str">
        <f aca="false">IF(K1003&gt;L1003,"sim","não")</f>
        <v>não</v>
      </c>
      <c r="N1003" s="11" t="n">
        <v>-0.47</v>
      </c>
      <c r="O1003" s="8" t="n">
        <v>6197</v>
      </c>
      <c r="P1003" s="8" t="n">
        <v>3579</v>
      </c>
      <c r="Q1003" s="9" t="n">
        <f aca="false">O1003/(O1003+P1003)</f>
        <v>0.633899345335516</v>
      </c>
      <c r="R1003" s="10" t="n">
        <v>0.682</v>
      </c>
      <c r="S1003" s="12" t="n">
        <f aca="false">2*Q1003-1</f>
        <v>0.267798690671031</v>
      </c>
      <c r="T1003" s="10" t="n">
        <v>0.089</v>
      </c>
      <c r="U1003" s="6" t="s">
        <v>96</v>
      </c>
      <c r="V1003" s="6" t="s">
        <v>72</v>
      </c>
      <c r="W1003" s="6" t="s">
        <v>54</v>
      </c>
      <c r="X1003" s="6" t="s">
        <v>2222</v>
      </c>
      <c r="Y1003" s="8" t="n">
        <v>16448</v>
      </c>
    </row>
    <row r="1004" customFormat="false" ht="15" hidden="false" customHeight="false" outlineLevel="0" collapsed="false">
      <c r="A1004" s="5" t="n">
        <f aca="false">RANK(G1004,$G$2:$G$1311)</f>
        <v>1003</v>
      </c>
      <c r="B1004" s="6" t="str">
        <f aca="false">IF(G1004&gt;=Parâmetros!$B$4,"A",IF(G1004&gt;=Parâmetros!$B$5,"B","C"))</f>
        <v>C</v>
      </c>
      <c r="C1004" s="6" t="s">
        <v>295</v>
      </c>
      <c r="D1004" s="6" t="s">
        <v>49</v>
      </c>
      <c r="E1004" s="6" t="s">
        <v>50</v>
      </c>
      <c r="F1004" s="6" t="s">
        <v>935</v>
      </c>
      <c r="G1004" s="7" t="n">
        <f aca="false">J1004*S1004</f>
        <v>741.877793188473</v>
      </c>
      <c r="H1004" s="7" t="n">
        <f aca="false">I1004*Parâmetros!$B$6/100*S1004</f>
        <v>38.8462182154415</v>
      </c>
      <c r="I1004" s="8" t="n">
        <v>8823</v>
      </c>
      <c r="J1004" s="8" t="n">
        <v>1685</v>
      </c>
      <c r="K1004" s="9" t="n">
        <f aca="false">J1004/I1004</f>
        <v>0.190978125354188</v>
      </c>
      <c r="L1004" s="10" t="n">
        <v>0.228</v>
      </c>
      <c r="M1004" s="6" t="str">
        <f aca="false">IF(K1004&gt;L1004,"sim","não")</f>
        <v>não</v>
      </c>
      <c r="N1004" s="11" t="n">
        <v>0.78</v>
      </c>
      <c r="O1004" s="8" t="n">
        <v>4673</v>
      </c>
      <c r="P1004" s="8" t="n">
        <v>1816</v>
      </c>
      <c r="Q1004" s="9" t="n">
        <f aca="false">O1004/(O1004+P1004)</f>
        <v>0.720141778394206</v>
      </c>
      <c r="R1004" s="10" t="n">
        <v>0.753</v>
      </c>
      <c r="S1004" s="12" t="n">
        <f aca="false">2*Q1004-1</f>
        <v>0.440283556788411</v>
      </c>
      <c r="T1004" s="10" t="n">
        <v>0.105</v>
      </c>
      <c r="U1004" s="6" t="s">
        <v>52</v>
      </c>
      <c r="V1004" s="6" t="s">
        <v>53</v>
      </c>
      <c r="W1004" s="6" t="s">
        <v>54</v>
      </c>
      <c r="X1004" s="6" t="s">
        <v>2223</v>
      </c>
      <c r="Y1004" s="8" t="n">
        <v>11071</v>
      </c>
    </row>
    <row r="1005" customFormat="false" ht="15" hidden="false" customHeight="false" outlineLevel="0" collapsed="false">
      <c r="A1005" s="5" t="n">
        <f aca="false">RANK(G1005,$G$2:$G$1311)</f>
        <v>1004</v>
      </c>
      <c r="B1005" s="6" t="str">
        <f aca="false">IF(G1005&gt;=Parâmetros!$B$4,"A",IF(G1005&gt;=Parâmetros!$B$5,"B","C"))</f>
        <v>C</v>
      </c>
      <c r="C1005" s="6" t="s">
        <v>2224</v>
      </c>
      <c r="D1005" s="6" t="s">
        <v>2225</v>
      </c>
      <c r="E1005" s="6" t="s">
        <v>2226</v>
      </c>
      <c r="F1005" s="6" t="s">
        <v>2227</v>
      </c>
      <c r="G1005" s="7" t="n">
        <f aca="false">J1005*S1005</f>
        <v>738.55918597282</v>
      </c>
      <c r="H1005" s="7" t="n">
        <f aca="false">I1005*Parâmetros!$B$6/100*S1005</f>
        <v>25.4410787972678</v>
      </c>
      <c r="I1005" s="8" t="n">
        <v>23324</v>
      </c>
      <c r="J1005" s="8" t="n">
        <v>6771</v>
      </c>
      <c r="K1005" s="9" t="n">
        <f aca="false">J1005/I1005</f>
        <v>0.290301835019722</v>
      </c>
      <c r="L1005" s="10" t="n">
        <v>0.274</v>
      </c>
      <c r="M1005" s="6" t="str">
        <f aca="false">IF(K1005&gt;L1005,"sim","não")</f>
        <v>sim</v>
      </c>
      <c r="N1005" s="11" t="n">
        <v>1.55</v>
      </c>
      <c r="O1005" s="8" t="n">
        <v>7875</v>
      </c>
      <c r="P1005" s="8" t="n">
        <v>6326</v>
      </c>
      <c r="Q1005" s="9" t="n">
        <f aca="false">O1005/(O1005+P1005)</f>
        <v>0.554538412787832</v>
      </c>
      <c r="R1005" s="10" t="n">
        <v>0.625</v>
      </c>
      <c r="S1005" s="12" t="n">
        <f aca="false">2*Q1005-1</f>
        <v>0.109076825575664</v>
      </c>
      <c r="T1005" s="10" t="n">
        <v>0.16</v>
      </c>
      <c r="U1005" s="6" t="s">
        <v>96</v>
      </c>
      <c r="V1005" s="6" t="s">
        <v>72</v>
      </c>
      <c r="W1005" s="6" t="s">
        <v>54</v>
      </c>
      <c r="X1005" s="6" t="s">
        <v>2228</v>
      </c>
      <c r="Y1005" s="8" t="n">
        <v>30983</v>
      </c>
    </row>
    <row r="1006" customFormat="false" ht="15" hidden="false" customHeight="false" outlineLevel="0" collapsed="false">
      <c r="A1006" s="5" t="n">
        <f aca="false">RANK(G1006,$G$2:$G$1311)</f>
        <v>1005</v>
      </c>
      <c r="B1006" s="6" t="str">
        <f aca="false">IF(G1006&gt;=Parâmetros!$B$4,"A",IF(G1006&gt;=Parâmetros!$B$5,"B","C"))</f>
        <v>C</v>
      </c>
      <c r="C1006" s="6" t="s">
        <v>2229</v>
      </c>
      <c r="D1006" s="6" t="s">
        <v>86</v>
      </c>
      <c r="E1006" s="6" t="s">
        <v>50</v>
      </c>
      <c r="F1006" s="6" t="s">
        <v>336</v>
      </c>
      <c r="G1006" s="7" t="n">
        <f aca="false">J1006*S1006</f>
        <v>734.163420099983</v>
      </c>
      <c r="H1006" s="7" t="n">
        <f aca="false">I1006*Parâmetros!$B$6/100*S1006</f>
        <v>37.3143164971557</v>
      </c>
      <c r="I1006" s="8" t="n">
        <v>7695</v>
      </c>
      <c r="J1006" s="8" t="n">
        <v>1514</v>
      </c>
      <c r="K1006" s="9" t="n">
        <f aca="false">J1006/I1006</f>
        <v>0.196751137102014</v>
      </c>
      <c r="L1006" s="10" t="n">
        <v>0.301</v>
      </c>
      <c r="M1006" s="6" t="str">
        <f aca="false">IF(K1006&gt;L1006,"sim","não")</f>
        <v>não</v>
      </c>
      <c r="N1006" s="11" t="n">
        <v>1.81</v>
      </c>
      <c r="O1006" s="8" t="n">
        <v>4307</v>
      </c>
      <c r="P1006" s="8" t="n">
        <v>1494</v>
      </c>
      <c r="Q1006" s="9" t="n">
        <f aca="false">O1006/(O1006+P1006)</f>
        <v>0.74245819686261</v>
      </c>
      <c r="R1006" s="10" t="n">
        <v>0.813</v>
      </c>
      <c r="S1006" s="12" t="n">
        <f aca="false">2*Q1006-1</f>
        <v>0.48491639372522</v>
      </c>
      <c r="T1006" s="10" t="n">
        <v>0.085</v>
      </c>
      <c r="U1006" s="6" t="s">
        <v>96</v>
      </c>
      <c r="V1006" s="6" t="s">
        <v>72</v>
      </c>
      <c r="W1006" s="6" t="s">
        <v>54</v>
      </c>
      <c r="X1006" s="6" t="s">
        <v>2230</v>
      </c>
      <c r="Y1006" s="8" t="n">
        <v>10713</v>
      </c>
    </row>
    <row r="1007" customFormat="false" ht="15" hidden="false" customHeight="false" outlineLevel="0" collapsed="false">
      <c r="A1007" s="5" t="n">
        <f aca="false">RANK(G1007,$G$2:$G$1311)</f>
        <v>1006</v>
      </c>
      <c r="B1007" s="6" t="str">
        <f aca="false">IF(G1007&gt;=Parâmetros!$B$4,"A",IF(G1007&gt;=Parâmetros!$B$5,"B","C"))</f>
        <v>C</v>
      </c>
      <c r="C1007" s="6" t="s">
        <v>2231</v>
      </c>
      <c r="D1007" s="6" t="s">
        <v>2225</v>
      </c>
      <c r="E1007" s="6" t="s">
        <v>2226</v>
      </c>
      <c r="F1007" s="6" t="s">
        <v>2232</v>
      </c>
      <c r="G1007" s="7" t="n">
        <f aca="false">J1007*S1007</f>
        <v>731.624722974637</v>
      </c>
      <c r="H1007" s="7" t="n">
        <f aca="false">I1007*Parâmetros!$B$6/100*S1007</f>
        <v>31.7782812115243</v>
      </c>
      <c r="I1007" s="8" t="n">
        <v>25010</v>
      </c>
      <c r="J1007" s="8" t="n">
        <v>5758</v>
      </c>
      <c r="K1007" s="9" t="n">
        <f aca="false">J1007/I1007</f>
        <v>0.230227908836465</v>
      </c>
      <c r="L1007" s="10" t="n">
        <v>0.202</v>
      </c>
      <c r="M1007" s="6" t="str">
        <f aca="false">IF(K1007&gt;L1007,"sim","não")</f>
        <v>sim</v>
      </c>
      <c r="N1007" s="11" t="n">
        <v>-0.82</v>
      </c>
      <c r="O1007" s="8" t="n">
        <v>9154</v>
      </c>
      <c r="P1007" s="8" t="n">
        <v>7090</v>
      </c>
      <c r="Q1007" s="9" t="n">
        <f aca="false">O1007/(O1007+P1007)</f>
        <v>0.563531149963063</v>
      </c>
      <c r="R1007" s="10" t="n">
        <v>0.628</v>
      </c>
      <c r="S1007" s="12" t="n">
        <f aca="false">2*Q1007-1</f>
        <v>0.127062299926127</v>
      </c>
      <c r="T1007" s="10" t="n">
        <v>0.167</v>
      </c>
      <c r="U1007" s="6" t="s">
        <v>52</v>
      </c>
      <c r="V1007" s="6" t="s">
        <v>53</v>
      </c>
      <c r="W1007" s="6" t="s">
        <v>54</v>
      </c>
      <c r="X1007" s="6" t="s">
        <v>2233</v>
      </c>
      <c r="Y1007" s="8" t="n">
        <v>32515</v>
      </c>
    </row>
    <row r="1008" customFormat="false" ht="15" hidden="false" customHeight="false" outlineLevel="0" collapsed="false">
      <c r="A1008" s="5" t="n">
        <f aca="false">RANK(G1008,$G$2:$G$1311)</f>
        <v>1007</v>
      </c>
      <c r="B1008" s="6" t="str">
        <f aca="false">IF(G1008&gt;=Parâmetros!$B$4,"A",IF(G1008&gt;=Parâmetros!$B$5,"B","C"))</f>
        <v>C</v>
      </c>
      <c r="C1008" s="6" t="s">
        <v>2234</v>
      </c>
      <c r="D1008" s="6" t="s">
        <v>445</v>
      </c>
      <c r="E1008" s="6" t="s">
        <v>50</v>
      </c>
      <c r="F1008" s="6" t="s">
        <v>1157</v>
      </c>
      <c r="G1008" s="7" t="n">
        <f aca="false">J1008*S1008</f>
        <v>727.846362515413</v>
      </c>
      <c r="H1008" s="7" t="n">
        <f aca="false">I1008*Parâmetros!$B$6/100*S1008</f>
        <v>41.190934648582</v>
      </c>
      <c r="I1008" s="8" t="n">
        <v>10996</v>
      </c>
      <c r="J1008" s="8" t="n">
        <v>1943</v>
      </c>
      <c r="K1008" s="9" t="n">
        <f aca="false">J1008/I1008</f>
        <v>0.176700618406693</v>
      </c>
      <c r="L1008" s="10" t="n">
        <v>0.178</v>
      </c>
      <c r="M1008" s="6" t="str">
        <f aca="false">IF(K1008&gt;L1008,"sim","não")</f>
        <v>não</v>
      </c>
      <c r="N1008" s="11" t="n">
        <v>0.11</v>
      </c>
      <c r="O1008" s="8" t="n">
        <v>5574</v>
      </c>
      <c r="P1008" s="8" t="n">
        <v>2536</v>
      </c>
      <c r="Q1008" s="9" t="n">
        <f aca="false">O1008/(O1008+P1008)</f>
        <v>0.687299630086313</v>
      </c>
      <c r="R1008" s="10" t="n">
        <v>0.74</v>
      </c>
      <c r="S1008" s="12" t="n">
        <f aca="false">2*Q1008-1</f>
        <v>0.374599260172626</v>
      </c>
      <c r="T1008" s="10" t="n">
        <v>0.114</v>
      </c>
      <c r="U1008" s="6" t="s">
        <v>63</v>
      </c>
      <c r="V1008" s="6" t="s">
        <v>59</v>
      </c>
      <c r="W1008" s="6" t="s">
        <v>54</v>
      </c>
      <c r="X1008" s="6" t="s">
        <v>2235</v>
      </c>
      <c r="Y1008" s="8" t="n">
        <v>11834</v>
      </c>
    </row>
    <row r="1009" customFormat="false" ht="15" hidden="false" customHeight="false" outlineLevel="0" collapsed="false">
      <c r="A1009" s="5" t="n">
        <f aca="false">RANK(G1009,$G$2:$G$1311)</f>
        <v>1008</v>
      </c>
      <c r="B1009" s="6" t="str">
        <f aca="false">IF(G1009&gt;=Parâmetros!$B$4,"A",IF(G1009&gt;=Parâmetros!$B$5,"B","C"))</f>
        <v>C</v>
      </c>
      <c r="C1009" s="6" t="s">
        <v>2236</v>
      </c>
      <c r="D1009" s="6" t="s">
        <v>75</v>
      </c>
      <c r="E1009" s="6" t="s">
        <v>50</v>
      </c>
      <c r="F1009" s="6" t="s">
        <v>1218</v>
      </c>
      <c r="G1009" s="7" t="n">
        <f aca="false">J1009*S1009</f>
        <v>727.236649845598</v>
      </c>
      <c r="H1009" s="7" t="n">
        <f aca="false">I1009*Parâmetros!$B$6/100*S1009</f>
        <v>49.5662363485727</v>
      </c>
      <c r="I1009" s="8" t="n">
        <v>17196</v>
      </c>
      <c r="J1009" s="8" t="n">
        <v>2523</v>
      </c>
      <c r="K1009" s="9" t="n">
        <f aca="false">J1009/I1009</f>
        <v>0.14672016748081</v>
      </c>
      <c r="L1009" s="10" t="n">
        <v>0.13</v>
      </c>
      <c r="M1009" s="6" t="str">
        <f aca="false">IF(K1009&gt;L1009,"sim","não")</f>
        <v>sim</v>
      </c>
      <c r="N1009" s="11" t="n">
        <v>2.57</v>
      </c>
      <c r="O1009" s="8" t="n">
        <v>8552</v>
      </c>
      <c r="P1009" s="8" t="n">
        <v>4725</v>
      </c>
      <c r="Q1009" s="9" t="n">
        <f aca="false">O1009/(O1009+P1009)</f>
        <v>0.644121412969797</v>
      </c>
      <c r="R1009" s="10" t="n">
        <v>0.69</v>
      </c>
      <c r="S1009" s="12" t="n">
        <f aca="false">2*Q1009-1</f>
        <v>0.288242825939595</v>
      </c>
      <c r="T1009" s="10" t="n">
        <v>0.091</v>
      </c>
      <c r="U1009" s="6" t="s">
        <v>96</v>
      </c>
      <c r="V1009" s="6" t="s">
        <v>72</v>
      </c>
      <c r="W1009" s="6" t="s">
        <v>54</v>
      </c>
      <c r="X1009" s="6" t="s">
        <v>2237</v>
      </c>
      <c r="Y1009" s="8" t="n">
        <v>17294</v>
      </c>
    </row>
    <row r="1010" customFormat="false" ht="15" hidden="false" customHeight="false" outlineLevel="0" collapsed="false">
      <c r="A1010" s="5" t="n">
        <f aca="false">RANK(G1010,$G$2:$G$1311)</f>
        <v>1009</v>
      </c>
      <c r="B1010" s="6" t="str">
        <f aca="false">IF(G1010&gt;=Parâmetros!$B$4,"A",IF(G1010&gt;=Parâmetros!$B$5,"B","C"))</f>
        <v>C</v>
      </c>
      <c r="C1010" s="6" t="s">
        <v>2238</v>
      </c>
      <c r="D1010" s="6" t="s">
        <v>141</v>
      </c>
      <c r="E1010" s="6" t="s">
        <v>142</v>
      </c>
      <c r="F1010" s="6" t="s">
        <v>2239</v>
      </c>
      <c r="G1010" s="7" t="n">
        <f aca="false">J1010*S1010</f>
        <v>726.853622732515</v>
      </c>
      <c r="H1010" s="7" t="n">
        <f aca="false">I1010*Parâmetros!$B$6/100*S1010</f>
        <v>32.4500419419105</v>
      </c>
      <c r="I1010" s="8" t="n">
        <v>14255</v>
      </c>
      <c r="J1010" s="8" t="n">
        <v>3193</v>
      </c>
      <c r="K1010" s="9" t="n">
        <f aca="false">J1010/I1010</f>
        <v>0.223991581901087</v>
      </c>
      <c r="L1010" s="10" t="n">
        <v>0.208</v>
      </c>
      <c r="M1010" s="6" t="str">
        <f aca="false">IF(K1010&gt;L1010,"sim","não")</f>
        <v>sim</v>
      </c>
      <c r="N1010" s="11" t="n">
        <v>-1.55</v>
      </c>
      <c r="O1010" s="8" t="n">
        <v>5854</v>
      </c>
      <c r="P1010" s="8" t="n">
        <v>3683</v>
      </c>
      <c r="Q1010" s="9" t="n">
        <f aca="false">O1010/(O1010+P1010)</f>
        <v>0.6138198594946</v>
      </c>
      <c r="R1010" s="10" t="n">
        <v>0.665</v>
      </c>
      <c r="S1010" s="12" t="n">
        <f aca="false">2*Q1010-1</f>
        <v>0.2276397189892</v>
      </c>
      <c r="T1010" s="10" t="n">
        <v>0.137</v>
      </c>
      <c r="U1010" s="6" t="s">
        <v>715</v>
      </c>
      <c r="V1010" s="6" t="s">
        <v>72</v>
      </c>
      <c r="W1010" s="6" t="s">
        <v>54</v>
      </c>
      <c r="X1010" s="6" t="s">
        <v>2240</v>
      </c>
      <c r="Y1010" s="8" t="n">
        <v>17285</v>
      </c>
    </row>
    <row r="1011" customFormat="false" ht="15" hidden="false" customHeight="false" outlineLevel="0" collapsed="false">
      <c r="A1011" s="5" t="n">
        <f aca="false">RANK(G1011,$G$2:$G$1311)</f>
        <v>1010</v>
      </c>
      <c r="B1011" s="6" t="str">
        <f aca="false">IF(G1011&gt;=Parâmetros!$B$4,"A",IF(G1011&gt;=Parâmetros!$B$5,"B","C"))</f>
        <v>C</v>
      </c>
      <c r="C1011" s="6" t="s">
        <v>2241</v>
      </c>
      <c r="D1011" s="6" t="s">
        <v>407</v>
      </c>
      <c r="E1011" s="6" t="s">
        <v>50</v>
      </c>
      <c r="F1011" s="6" t="s">
        <v>616</v>
      </c>
      <c r="G1011" s="7" t="n">
        <f aca="false">J1011*S1011</f>
        <v>726.417576634653</v>
      </c>
      <c r="H1011" s="7" t="n">
        <f aca="false">I1011*Parâmetros!$B$6/100*S1011</f>
        <v>44.1622812787791</v>
      </c>
      <c r="I1011" s="8" t="n">
        <v>9946</v>
      </c>
      <c r="J1011" s="8" t="n">
        <v>1636</v>
      </c>
      <c r="K1011" s="9" t="n">
        <f aca="false">J1011/I1011</f>
        <v>0.164488236476976</v>
      </c>
      <c r="L1011" s="10" t="n">
        <v>0.154</v>
      </c>
      <c r="M1011" s="6" t="str">
        <f aca="false">IF(K1011&gt;L1011,"sim","não")</f>
        <v>sim</v>
      </c>
      <c r="N1011" s="11" t="n">
        <v>1.16</v>
      </c>
      <c r="O1011" s="8" t="n">
        <v>5488</v>
      </c>
      <c r="P1011" s="8" t="n">
        <v>2113</v>
      </c>
      <c r="Q1011" s="9" t="n">
        <f aca="false">O1011/(O1011+P1011)</f>
        <v>0.722010261807657</v>
      </c>
      <c r="R1011" s="10" t="n">
        <v>0.764</v>
      </c>
      <c r="S1011" s="12" t="n">
        <f aca="false">2*Q1011-1</f>
        <v>0.444020523615314</v>
      </c>
      <c r="T1011" s="10" t="n">
        <v>0.113</v>
      </c>
      <c r="U1011" s="6" t="s">
        <v>96</v>
      </c>
      <c r="V1011" s="6" t="s">
        <v>72</v>
      </c>
      <c r="W1011" s="6" t="s">
        <v>211</v>
      </c>
      <c r="X1011" s="6" t="s">
        <v>2242</v>
      </c>
      <c r="Y1011" s="8" t="n">
        <v>11007</v>
      </c>
    </row>
    <row r="1012" customFormat="false" ht="15" hidden="false" customHeight="false" outlineLevel="0" collapsed="false">
      <c r="A1012" s="5" t="n">
        <f aca="false">RANK(G1012,$G$2:$G$1311)</f>
        <v>1011</v>
      </c>
      <c r="B1012" s="6" t="str">
        <f aca="false">IF(G1012&gt;=Parâmetros!$B$4,"A",IF(G1012&gt;=Parâmetros!$B$5,"B","C"))</f>
        <v>C</v>
      </c>
      <c r="C1012" s="6" t="s">
        <v>2243</v>
      </c>
      <c r="D1012" s="6" t="s">
        <v>407</v>
      </c>
      <c r="E1012" s="6" t="s">
        <v>50</v>
      </c>
      <c r="F1012" s="6" t="s">
        <v>1054</v>
      </c>
      <c r="G1012" s="7" t="n">
        <f aca="false">J1012*S1012</f>
        <v>725.349529381837</v>
      </c>
      <c r="H1012" s="7" t="n">
        <f aca="false">I1012*Parâmetros!$B$6/100*S1012</f>
        <v>39.0621292292038</v>
      </c>
      <c r="I1012" s="8" t="n">
        <v>10539</v>
      </c>
      <c r="J1012" s="8" t="n">
        <v>1957</v>
      </c>
      <c r="K1012" s="9" t="n">
        <f aca="false">J1012/I1012</f>
        <v>0.185691242053326</v>
      </c>
      <c r="L1012" s="10" t="n">
        <v>0.185</v>
      </c>
      <c r="M1012" s="6" t="str">
        <f aca="false">IF(K1012&gt;L1012,"sim","não")</f>
        <v>sim</v>
      </c>
      <c r="N1012" s="11" t="n">
        <v>0.7</v>
      </c>
      <c r="O1012" s="8" t="n">
        <v>5388</v>
      </c>
      <c r="P1012" s="8" t="n">
        <v>2474</v>
      </c>
      <c r="Q1012" s="9" t="n">
        <f aca="false">O1012/(O1012+P1012)</f>
        <v>0.68532180106843</v>
      </c>
      <c r="R1012" s="10" t="n">
        <v>0.67</v>
      </c>
      <c r="S1012" s="12" t="n">
        <f aca="false">2*Q1012-1</f>
        <v>0.370643602136861</v>
      </c>
      <c r="T1012" s="10" t="n">
        <v>0.107</v>
      </c>
      <c r="U1012" s="6" t="s">
        <v>96</v>
      </c>
      <c r="V1012" s="6" t="s">
        <v>72</v>
      </c>
      <c r="W1012" s="6" t="s">
        <v>211</v>
      </c>
      <c r="X1012" s="6" t="s">
        <v>2244</v>
      </c>
      <c r="Y1012" s="8" t="n">
        <v>11121</v>
      </c>
    </row>
    <row r="1013" customFormat="false" ht="15" hidden="false" customHeight="false" outlineLevel="0" collapsed="false">
      <c r="A1013" s="5" t="n">
        <f aca="false">RANK(G1013,$G$2:$G$1311)</f>
        <v>1012</v>
      </c>
      <c r="B1013" s="6" t="str">
        <f aca="false">IF(G1013&gt;=Parâmetros!$B$4,"A",IF(G1013&gt;=Parâmetros!$B$5,"B","C"))</f>
        <v>C</v>
      </c>
      <c r="C1013" s="6" t="s">
        <v>2245</v>
      </c>
      <c r="D1013" s="6" t="s">
        <v>208</v>
      </c>
      <c r="E1013" s="6" t="s">
        <v>209</v>
      </c>
      <c r="F1013" s="6" t="s">
        <v>2246</v>
      </c>
      <c r="G1013" s="7" t="n">
        <f aca="false">J1013*S1013</f>
        <v>724.527861901878</v>
      </c>
      <c r="H1013" s="7" t="n">
        <f aca="false">I1013*Parâmetros!$B$6/100*S1013</f>
        <v>28.4120351302241</v>
      </c>
      <c r="I1013" s="8" t="n">
        <v>9486</v>
      </c>
      <c r="J1013" s="8" t="n">
        <v>2419</v>
      </c>
      <c r="K1013" s="9" t="n">
        <f aca="false">J1013/I1013</f>
        <v>0.255007379295804</v>
      </c>
      <c r="L1013" s="10" t="n">
        <v>0.26</v>
      </c>
      <c r="M1013" s="6" t="str">
        <f aca="false">IF(K1013&gt;L1013,"sim","não")</f>
        <v>não</v>
      </c>
      <c r="N1013" s="11" t="n">
        <v>9.3</v>
      </c>
      <c r="O1013" s="8" t="n">
        <v>4291</v>
      </c>
      <c r="P1013" s="8" t="n">
        <v>2313</v>
      </c>
      <c r="Q1013" s="9" t="n">
        <f aca="false">O1013/(O1013+P1013)</f>
        <v>0.649757722592368</v>
      </c>
      <c r="R1013" s="10" t="n">
        <v>0.668</v>
      </c>
      <c r="S1013" s="12" t="n">
        <f aca="false">2*Q1013-1</f>
        <v>0.299515445184737</v>
      </c>
      <c r="T1013" s="10" t="n">
        <v>0.062</v>
      </c>
      <c r="U1013" s="6" t="s">
        <v>83</v>
      </c>
      <c r="V1013" s="6" t="s">
        <v>53</v>
      </c>
      <c r="W1013" s="6" t="s">
        <v>211</v>
      </c>
      <c r="X1013" s="6" t="s">
        <v>2247</v>
      </c>
      <c r="Y1013" s="8" t="n">
        <v>13469</v>
      </c>
    </row>
    <row r="1014" customFormat="false" ht="15" hidden="false" customHeight="false" outlineLevel="0" collapsed="false">
      <c r="A1014" s="5" t="n">
        <f aca="false">RANK(G1014,$G$2:$G$1311)</f>
        <v>1013</v>
      </c>
      <c r="B1014" s="6" t="str">
        <f aca="false">IF(G1014&gt;=Parâmetros!$B$4,"A",IF(G1014&gt;=Parâmetros!$B$5,"B","C"))</f>
        <v>C</v>
      </c>
      <c r="C1014" s="6" t="s">
        <v>2248</v>
      </c>
      <c r="D1014" s="6" t="s">
        <v>123</v>
      </c>
      <c r="E1014" s="6" t="s">
        <v>50</v>
      </c>
      <c r="F1014" s="6" t="s">
        <v>2249</v>
      </c>
      <c r="G1014" s="7" t="n">
        <f aca="false">J1014*S1014</f>
        <v>724.38992849536</v>
      </c>
      <c r="H1014" s="7" t="n">
        <f aca="false">I1014*Parâmetros!$B$6/100*S1014</f>
        <v>42.0351589837213</v>
      </c>
      <c r="I1014" s="8" t="n">
        <v>8594</v>
      </c>
      <c r="J1014" s="8" t="n">
        <v>1481</v>
      </c>
      <c r="K1014" s="9" t="n">
        <f aca="false">J1014/I1014</f>
        <v>0.17232953223179</v>
      </c>
      <c r="L1014" s="10" t="n">
        <v>0.193</v>
      </c>
      <c r="M1014" s="6" t="str">
        <f aca="false">IF(K1014&gt;L1014,"sim","não")</f>
        <v>não</v>
      </c>
      <c r="N1014" s="11" t="n">
        <v>1.87</v>
      </c>
      <c r="O1014" s="8" t="n">
        <v>4894</v>
      </c>
      <c r="P1014" s="8" t="n">
        <v>1679</v>
      </c>
      <c r="Q1014" s="9" t="n">
        <f aca="false">O1014/(O1014+P1014)</f>
        <v>0.74456108321923</v>
      </c>
      <c r="R1014" s="10" t="n">
        <v>0.81</v>
      </c>
      <c r="S1014" s="12" t="n">
        <f aca="false">2*Q1014-1</f>
        <v>0.48912216643846</v>
      </c>
      <c r="T1014" s="10" t="n">
        <v>0.101</v>
      </c>
      <c r="U1014" s="6" t="s">
        <v>77</v>
      </c>
      <c r="V1014" s="6" t="s">
        <v>59</v>
      </c>
      <c r="W1014" s="6" t="s">
        <v>54</v>
      </c>
      <c r="X1014" s="6" t="s">
        <v>2250</v>
      </c>
      <c r="Y1014" s="8" t="n">
        <v>10503</v>
      </c>
    </row>
    <row r="1015" customFormat="false" ht="15" hidden="false" customHeight="false" outlineLevel="0" collapsed="false">
      <c r="A1015" s="5" t="n">
        <f aca="false">RANK(G1015,$G$2:$G$1311)</f>
        <v>1014</v>
      </c>
      <c r="B1015" s="6" t="str">
        <f aca="false">IF(G1015&gt;=Parâmetros!$B$4,"A",IF(G1015&gt;=Parâmetros!$B$5,"B","C"))</f>
        <v>C</v>
      </c>
      <c r="C1015" s="6" t="s">
        <v>2251</v>
      </c>
      <c r="D1015" s="6" t="s">
        <v>141</v>
      </c>
      <c r="E1015" s="6" t="s">
        <v>142</v>
      </c>
      <c r="F1015" s="6" t="s">
        <v>1290</v>
      </c>
      <c r="G1015" s="7" t="n">
        <f aca="false">J1015*S1015</f>
        <v>723.449101796407</v>
      </c>
      <c r="H1015" s="7" t="n">
        <f aca="false">I1015*Parâmetros!$B$6/100*S1015</f>
        <v>25.3020359281437</v>
      </c>
      <c r="I1015" s="8" t="n">
        <v>8803</v>
      </c>
      <c r="J1015" s="8" t="n">
        <v>2517</v>
      </c>
      <c r="K1015" s="9" t="n">
        <f aca="false">J1015/I1015</f>
        <v>0.285925252754743</v>
      </c>
      <c r="L1015" s="10" t="n">
        <v>0.328</v>
      </c>
      <c r="M1015" s="6" t="str">
        <f aca="false">IF(K1015&gt;L1015,"sim","não")</f>
        <v>não</v>
      </c>
      <c r="N1015" s="11" t="n">
        <v>-1.9</v>
      </c>
      <c r="O1015" s="8" t="n">
        <v>3440</v>
      </c>
      <c r="P1015" s="8" t="n">
        <v>1904</v>
      </c>
      <c r="Q1015" s="9" t="n">
        <f aca="false">O1015/(O1015+P1015)</f>
        <v>0.643712574850299</v>
      </c>
      <c r="R1015" s="10" t="n">
        <v>0.692</v>
      </c>
      <c r="S1015" s="12" t="n">
        <f aca="false">2*Q1015-1</f>
        <v>0.287425149700599</v>
      </c>
      <c r="T1015" s="10" t="n">
        <v>0.148</v>
      </c>
      <c r="U1015" s="6" t="s">
        <v>71</v>
      </c>
      <c r="V1015" s="6" t="s">
        <v>72</v>
      </c>
      <c r="W1015" s="6" t="s">
        <v>54</v>
      </c>
      <c r="X1015" s="6" t="s">
        <v>2252</v>
      </c>
      <c r="Y1015" s="8" t="n">
        <v>10588</v>
      </c>
    </row>
    <row r="1016" customFormat="false" ht="15" hidden="false" customHeight="false" outlineLevel="0" collapsed="false">
      <c r="A1016" s="5" t="n">
        <f aca="false">RANK(G1016,$G$2:$G$1311)</f>
        <v>1015</v>
      </c>
      <c r="B1016" s="6" t="str">
        <f aca="false">IF(G1016&gt;=Parâmetros!$B$4,"A",IF(G1016&gt;=Parâmetros!$B$5,"B","C"))</f>
        <v>C</v>
      </c>
      <c r="C1016" s="6" t="s">
        <v>2253</v>
      </c>
      <c r="D1016" s="6" t="s">
        <v>49</v>
      </c>
      <c r="E1016" s="6" t="s">
        <v>50</v>
      </c>
      <c r="F1016" s="6" t="s">
        <v>935</v>
      </c>
      <c r="G1016" s="7" t="n">
        <f aca="false">J1016*S1016</f>
        <v>723.297359029265</v>
      </c>
      <c r="H1016" s="7" t="n">
        <f aca="false">I1016*Parâmetros!$B$6/100*S1016</f>
        <v>48.0955460385439</v>
      </c>
      <c r="I1016" s="8" t="n">
        <v>9030</v>
      </c>
      <c r="J1016" s="8" t="n">
        <v>1358</v>
      </c>
      <c r="K1016" s="9" t="n">
        <f aca="false">J1016/I1016</f>
        <v>0.150387596899225</v>
      </c>
      <c r="L1016" s="10" t="n">
        <v>0.176</v>
      </c>
      <c r="M1016" s="6" t="str">
        <f aca="false">IF(K1016&gt;L1016,"sim","não")</f>
        <v>não</v>
      </c>
      <c r="N1016" s="11" t="n">
        <v>0.11</v>
      </c>
      <c r="O1016" s="8" t="n">
        <v>5368</v>
      </c>
      <c r="P1016" s="8" t="n">
        <v>1637</v>
      </c>
      <c r="Q1016" s="9" t="n">
        <f aca="false">O1016/(O1016+P1016)</f>
        <v>0.766309778729479</v>
      </c>
      <c r="R1016" s="10" t="n">
        <v>0.772</v>
      </c>
      <c r="S1016" s="12" t="n">
        <f aca="false">2*Q1016-1</f>
        <v>0.532619557458958</v>
      </c>
      <c r="T1016" s="10" t="n">
        <v>0.094</v>
      </c>
      <c r="U1016" s="6" t="s">
        <v>102</v>
      </c>
      <c r="V1016" s="6" t="s">
        <v>72</v>
      </c>
      <c r="W1016" s="6" t="s">
        <v>54</v>
      </c>
      <c r="X1016" s="6" t="s">
        <v>2254</v>
      </c>
      <c r="Y1016" s="8" t="n">
        <v>10334</v>
      </c>
    </row>
    <row r="1017" customFormat="false" ht="15" hidden="false" customHeight="false" outlineLevel="0" collapsed="false">
      <c r="A1017" s="5" t="n">
        <f aca="false">RANK(G1017,$G$2:$G$1311)</f>
        <v>1016</v>
      </c>
      <c r="B1017" s="6" t="str">
        <f aca="false">IF(G1017&gt;=Parâmetros!$B$4,"A",IF(G1017&gt;=Parâmetros!$B$5,"B","C"))</f>
        <v>C</v>
      </c>
      <c r="C1017" s="6" t="s">
        <v>2255</v>
      </c>
      <c r="D1017" s="6" t="s">
        <v>75</v>
      </c>
      <c r="E1017" s="6" t="s">
        <v>50</v>
      </c>
      <c r="F1017" s="6" t="s">
        <v>708</v>
      </c>
      <c r="G1017" s="7" t="n">
        <f aca="false">J1017*S1017</f>
        <v>721.229169444074</v>
      </c>
      <c r="H1017" s="7" t="n">
        <f aca="false">I1017*Parâmetros!$B$6/100*S1017</f>
        <v>42.3656965737902</v>
      </c>
      <c r="I1017" s="8" t="n">
        <v>9751</v>
      </c>
      <c r="J1017" s="8" t="n">
        <v>1660</v>
      </c>
      <c r="K1017" s="9" t="n">
        <f aca="false">J1017/I1017</f>
        <v>0.170238949851297</v>
      </c>
      <c r="L1017" s="10" t="n">
        <v>0.169</v>
      </c>
      <c r="M1017" s="6" t="str">
        <f aca="false">IF(K1017&gt;L1017,"sim","não")</f>
        <v>sim</v>
      </c>
      <c r="N1017" s="11" t="n">
        <v>0.19</v>
      </c>
      <c r="O1017" s="8" t="n">
        <v>5380</v>
      </c>
      <c r="P1017" s="8" t="n">
        <v>2121</v>
      </c>
      <c r="Q1017" s="9" t="n">
        <f aca="false">O1017/(O1017+P1017)</f>
        <v>0.717237701639781</v>
      </c>
      <c r="R1017" s="10" t="n">
        <v>0.771</v>
      </c>
      <c r="S1017" s="12" t="n">
        <f aca="false">2*Q1017-1</f>
        <v>0.434475403279563</v>
      </c>
      <c r="T1017" s="10" t="n">
        <v>0.104</v>
      </c>
      <c r="U1017" s="6" t="s">
        <v>63</v>
      </c>
      <c r="V1017" s="6" t="s">
        <v>59</v>
      </c>
      <c r="W1017" s="6" t="s">
        <v>54</v>
      </c>
      <c r="X1017" s="6" t="s">
        <v>2256</v>
      </c>
      <c r="Y1017" s="8" t="n">
        <v>10569</v>
      </c>
    </row>
    <row r="1018" customFormat="false" ht="15" hidden="false" customHeight="false" outlineLevel="0" collapsed="false">
      <c r="A1018" s="5" t="n">
        <f aca="false">RANK(G1018,$G$2:$G$1311)</f>
        <v>1017</v>
      </c>
      <c r="B1018" s="6" t="str">
        <f aca="false">IF(G1018&gt;=Parâmetros!$B$4,"A",IF(G1018&gt;=Parâmetros!$B$5,"B","C"))</f>
        <v>C</v>
      </c>
      <c r="C1018" s="6" t="s">
        <v>2257</v>
      </c>
      <c r="D1018" s="6" t="s">
        <v>445</v>
      </c>
      <c r="E1018" s="6" t="s">
        <v>50</v>
      </c>
      <c r="F1018" s="6" t="s">
        <v>1255</v>
      </c>
      <c r="G1018" s="7" t="n">
        <f aca="false">J1018*S1018</f>
        <v>720.519458364431</v>
      </c>
      <c r="H1018" s="7" t="n">
        <f aca="false">I1018*Parâmetros!$B$6/100*S1018</f>
        <v>39.5886096598784</v>
      </c>
      <c r="I1018" s="8" t="n">
        <v>12879</v>
      </c>
      <c r="J1018" s="8" t="n">
        <v>2344</v>
      </c>
      <c r="K1018" s="9" t="n">
        <f aca="false">J1018/I1018</f>
        <v>0.182001708207159</v>
      </c>
      <c r="L1018" s="10" t="n">
        <v>0.19</v>
      </c>
      <c r="M1018" s="6" t="str">
        <f aca="false">IF(K1018&gt;L1018,"sim","não")</f>
        <v>não</v>
      </c>
      <c r="N1018" s="11" t="n">
        <v>1.48</v>
      </c>
      <c r="O1018" s="8" t="n">
        <v>6131</v>
      </c>
      <c r="P1018" s="8" t="n">
        <v>3248</v>
      </c>
      <c r="Q1018" s="9" t="n">
        <f aca="false">O1018/(O1018+P1018)</f>
        <v>0.653694423712549</v>
      </c>
      <c r="R1018" s="10" t="n">
        <v>0.661</v>
      </c>
      <c r="S1018" s="12" t="n">
        <f aca="false">2*Q1018-1</f>
        <v>0.307388847425099</v>
      </c>
      <c r="T1018" s="10" t="n">
        <v>0.087</v>
      </c>
      <c r="U1018" s="6" t="s">
        <v>96</v>
      </c>
      <c r="V1018" s="6" t="s">
        <v>72</v>
      </c>
      <c r="W1018" s="6" t="s">
        <v>54</v>
      </c>
      <c r="X1018" s="6" t="s">
        <v>2258</v>
      </c>
      <c r="Y1018" s="8" t="n">
        <v>12560</v>
      </c>
    </row>
    <row r="1019" customFormat="false" ht="15" hidden="false" customHeight="false" outlineLevel="0" collapsed="false">
      <c r="A1019" s="5" t="n">
        <f aca="false">RANK(G1019,$G$2:$G$1311)</f>
        <v>1018</v>
      </c>
      <c r="B1019" s="6" t="str">
        <f aca="false">IF(G1019&gt;=Parâmetros!$B$4,"A",IF(G1019&gt;=Parâmetros!$B$5,"B","C"))</f>
        <v>C</v>
      </c>
      <c r="C1019" s="6" t="s">
        <v>2259</v>
      </c>
      <c r="D1019" s="6" t="s">
        <v>223</v>
      </c>
      <c r="E1019" s="6" t="s">
        <v>209</v>
      </c>
      <c r="F1019" s="6" t="s">
        <v>1535</v>
      </c>
      <c r="G1019" s="7" t="n">
        <f aca="false">J1019*S1019</f>
        <v>712.444297433183</v>
      </c>
      <c r="H1019" s="7" t="n">
        <f aca="false">I1019*Parâmetros!$B$6/100*S1019</f>
        <v>43.6573553850225</v>
      </c>
      <c r="I1019" s="8" t="n">
        <v>24113</v>
      </c>
      <c r="J1019" s="8" t="n">
        <v>3935</v>
      </c>
      <c r="K1019" s="9" t="n">
        <f aca="false">J1019/I1019</f>
        <v>0.163189980508439</v>
      </c>
      <c r="L1019" s="10" t="n">
        <v>0.198</v>
      </c>
      <c r="M1019" s="6" t="str">
        <f aca="false">IF(K1019&gt;L1019,"sim","não")</f>
        <v>não</v>
      </c>
      <c r="N1019" s="11" t="n">
        <v>2.27</v>
      </c>
      <c r="O1019" s="8" t="n">
        <v>11158</v>
      </c>
      <c r="P1019" s="8" t="n">
        <v>7737</v>
      </c>
      <c r="Q1019" s="9" t="n">
        <f aca="false">O1019/(O1019+P1019)</f>
        <v>0.590526594337126</v>
      </c>
      <c r="R1019" s="10" t="n">
        <v>0.632</v>
      </c>
      <c r="S1019" s="12" t="n">
        <f aca="false">2*Q1019-1</f>
        <v>0.181053188674252</v>
      </c>
      <c r="T1019" s="10" t="n">
        <v>0.071</v>
      </c>
      <c r="U1019" s="6" t="s">
        <v>96</v>
      </c>
      <c r="V1019" s="6" t="s">
        <v>72</v>
      </c>
      <c r="W1019" s="6" t="s">
        <v>54</v>
      </c>
      <c r="X1019" s="6" t="s">
        <v>2260</v>
      </c>
      <c r="Y1019" s="8" t="n">
        <v>26881</v>
      </c>
    </row>
    <row r="1020" customFormat="false" ht="15" hidden="false" customHeight="false" outlineLevel="0" collapsed="false">
      <c r="A1020" s="5" t="n">
        <f aca="false">RANK(G1020,$G$2:$G$1311)</f>
        <v>1019</v>
      </c>
      <c r="B1020" s="6" t="str">
        <f aca="false">IF(G1020&gt;=Parâmetros!$B$4,"A",IF(G1020&gt;=Parâmetros!$B$5,"B","C"))</f>
        <v>C</v>
      </c>
      <c r="C1020" s="6" t="s">
        <v>2261</v>
      </c>
      <c r="D1020" s="6" t="s">
        <v>177</v>
      </c>
      <c r="E1020" s="6" t="s">
        <v>50</v>
      </c>
      <c r="F1020" s="6" t="s">
        <v>786</v>
      </c>
      <c r="G1020" s="7" t="n">
        <f aca="false">J1020*S1020</f>
        <v>706.655378046087</v>
      </c>
      <c r="H1020" s="7" t="n">
        <f aca="false">I1020*Parâmetros!$B$6/100*S1020</f>
        <v>29.4260840756828</v>
      </c>
      <c r="I1020" s="8" t="n">
        <v>19738</v>
      </c>
      <c r="J1020" s="8" t="n">
        <v>4740</v>
      </c>
      <c r="K1020" s="9" t="n">
        <f aca="false">J1020/I1020</f>
        <v>0.240145911439862</v>
      </c>
      <c r="L1020" s="10" t="n">
        <v>0.276</v>
      </c>
      <c r="M1020" s="6" t="str">
        <f aca="false">IF(K1020&gt;L1020,"sim","não")</f>
        <v>não</v>
      </c>
      <c r="N1020" s="11" t="n">
        <v>0.52</v>
      </c>
      <c r="O1020" s="8" t="n">
        <v>7804</v>
      </c>
      <c r="P1020" s="8" t="n">
        <v>5779</v>
      </c>
      <c r="Q1020" s="9" t="n">
        <f aca="false">O1020/(O1020+P1020)</f>
        <v>0.574541706544946</v>
      </c>
      <c r="R1020" s="10" t="n">
        <v>0.59</v>
      </c>
      <c r="S1020" s="12" t="n">
        <f aca="false">2*Q1020-1</f>
        <v>0.149083413089892</v>
      </c>
      <c r="T1020" s="10" t="n">
        <v>0.101</v>
      </c>
      <c r="U1020" s="6" t="s">
        <v>52</v>
      </c>
      <c r="V1020" s="6" t="s">
        <v>53</v>
      </c>
      <c r="W1020" s="6" t="s">
        <v>54</v>
      </c>
      <c r="X1020" s="6" t="s">
        <v>2262</v>
      </c>
      <c r="Y1020" s="8" t="n">
        <v>21187</v>
      </c>
    </row>
    <row r="1021" customFormat="false" ht="15" hidden="false" customHeight="false" outlineLevel="0" collapsed="false">
      <c r="A1021" s="5" t="n">
        <f aca="false">RANK(G1021,$G$2:$G$1311)</f>
        <v>1020</v>
      </c>
      <c r="B1021" s="6" t="str">
        <f aca="false">IF(G1021&gt;=Parâmetros!$B$4,"A",IF(G1021&gt;=Parâmetros!$B$5,"B","C"))</f>
        <v>C</v>
      </c>
      <c r="C1021" s="6" t="s">
        <v>2263</v>
      </c>
      <c r="D1021" s="6" t="s">
        <v>49</v>
      </c>
      <c r="E1021" s="6" t="s">
        <v>50</v>
      </c>
      <c r="F1021" s="6" t="s">
        <v>705</v>
      </c>
      <c r="G1021" s="7" t="n">
        <f aca="false">J1021*S1021</f>
        <v>706.394977447275</v>
      </c>
      <c r="H1021" s="7" t="n">
        <f aca="false">I1021*Parâmetros!$B$6/100*S1021</f>
        <v>30.6838717542363</v>
      </c>
      <c r="I1021" s="8" t="n">
        <v>11980</v>
      </c>
      <c r="J1021" s="8" t="n">
        <v>2758</v>
      </c>
      <c r="K1021" s="9" t="n">
        <f aca="false">J1021/I1021</f>
        <v>0.230217028380634</v>
      </c>
      <c r="L1021" s="10" t="n">
        <v>0.223</v>
      </c>
      <c r="M1021" s="6" t="str">
        <f aca="false">IF(K1021&gt;L1021,"sim","não")</f>
        <v>sim</v>
      </c>
      <c r="N1021" s="11" t="n">
        <v>-0.06</v>
      </c>
      <c r="O1021" s="8" t="n">
        <v>5152</v>
      </c>
      <c r="P1021" s="8" t="n">
        <v>3051</v>
      </c>
      <c r="Q1021" s="9" t="n">
        <f aca="false">O1021/(O1021+P1021)</f>
        <v>0.628062903815677</v>
      </c>
      <c r="R1021" s="10" t="n">
        <v>0.66</v>
      </c>
      <c r="S1021" s="12" t="n">
        <f aca="false">2*Q1021-1</f>
        <v>0.256125807631354</v>
      </c>
      <c r="T1021" s="10" t="n">
        <v>0.129</v>
      </c>
      <c r="U1021" s="6" t="s">
        <v>77</v>
      </c>
      <c r="V1021" s="6" t="s">
        <v>59</v>
      </c>
      <c r="W1021" s="6" t="s">
        <v>54</v>
      </c>
      <c r="X1021" s="6" t="s">
        <v>2264</v>
      </c>
      <c r="Y1021" s="8" t="n">
        <v>16094</v>
      </c>
    </row>
    <row r="1022" customFormat="false" ht="15" hidden="false" customHeight="false" outlineLevel="0" collapsed="false">
      <c r="A1022" s="5" t="n">
        <f aca="false">RANK(G1022,$G$2:$G$1311)</f>
        <v>1021</v>
      </c>
      <c r="B1022" s="6" t="str">
        <f aca="false">IF(G1022&gt;=Parâmetros!$B$4,"A",IF(G1022&gt;=Parâmetros!$B$5,"B","C"))</f>
        <v>C</v>
      </c>
      <c r="C1022" s="6" t="s">
        <v>2265</v>
      </c>
      <c r="D1022" s="6" t="s">
        <v>66</v>
      </c>
      <c r="E1022" s="6" t="s">
        <v>50</v>
      </c>
      <c r="F1022" s="6" t="s">
        <v>460</v>
      </c>
      <c r="G1022" s="7" t="n">
        <f aca="false">J1022*S1022</f>
        <v>698.975060914433</v>
      </c>
      <c r="H1022" s="7" t="n">
        <f aca="false">I1022*Parâmetros!$B$6/100*S1022</f>
        <v>42.7301476279203</v>
      </c>
      <c r="I1022" s="8" t="n">
        <v>9176</v>
      </c>
      <c r="J1022" s="8" t="n">
        <v>1501</v>
      </c>
      <c r="K1022" s="9" t="n">
        <f aca="false">J1022/I1022</f>
        <v>0.163578901482127</v>
      </c>
      <c r="L1022" s="10" t="n">
        <v>0.209</v>
      </c>
      <c r="M1022" s="6" t="str">
        <f aca="false">IF(K1022&gt;L1022,"sim","não")</f>
        <v>não</v>
      </c>
      <c r="N1022" s="11" t="n">
        <v>0.82</v>
      </c>
      <c r="O1022" s="8" t="n">
        <v>5113</v>
      </c>
      <c r="P1022" s="8" t="n">
        <v>1864</v>
      </c>
      <c r="Q1022" s="9" t="n">
        <f aca="false">O1022/(O1022+P1022)</f>
        <v>0.732836462663036</v>
      </c>
      <c r="R1022" s="10" t="n">
        <v>0.745</v>
      </c>
      <c r="S1022" s="12" t="n">
        <f aca="false">2*Q1022-1</f>
        <v>0.465672925326071</v>
      </c>
      <c r="T1022" s="10" t="n">
        <v>0.094</v>
      </c>
      <c r="U1022" s="6" t="s">
        <v>102</v>
      </c>
      <c r="V1022" s="6" t="s">
        <v>72</v>
      </c>
      <c r="W1022" s="6" t="s">
        <v>54</v>
      </c>
      <c r="X1022" s="6" t="s">
        <v>2266</v>
      </c>
      <c r="Y1022" s="8" t="n">
        <v>10378</v>
      </c>
    </row>
    <row r="1023" customFormat="false" ht="15" hidden="false" customHeight="false" outlineLevel="0" collapsed="false">
      <c r="A1023" s="5" t="n">
        <f aca="false">RANK(G1023,$G$2:$G$1311)</f>
        <v>1022</v>
      </c>
      <c r="B1023" s="6" t="str">
        <f aca="false">IF(G1023&gt;=Parâmetros!$B$4,"A",IF(G1023&gt;=Parâmetros!$B$5,"B","C"))</f>
        <v>C</v>
      </c>
      <c r="C1023" s="6" t="s">
        <v>2267</v>
      </c>
      <c r="D1023" s="6" t="s">
        <v>75</v>
      </c>
      <c r="E1023" s="6" t="s">
        <v>50</v>
      </c>
      <c r="F1023" s="6" t="s">
        <v>76</v>
      </c>
      <c r="G1023" s="7" t="n">
        <f aca="false">J1023*S1023</f>
        <v>698.810198300283</v>
      </c>
      <c r="H1023" s="7" t="n">
        <f aca="false">I1023*Parâmetros!$B$6/100*S1023</f>
        <v>49.6305949008498</v>
      </c>
      <c r="I1023" s="8" t="n">
        <v>12514</v>
      </c>
      <c r="J1023" s="8" t="n">
        <v>1762</v>
      </c>
      <c r="K1023" s="9" t="n">
        <f aca="false">J1023/I1023</f>
        <v>0.140802301422407</v>
      </c>
      <c r="L1023" s="10" t="n">
        <v>0.163</v>
      </c>
      <c r="M1023" s="6" t="str">
        <f aca="false">IF(K1023&gt;L1023,"sim","não")</f>
        <v>não</v>
      </c>
      <c r="N1023" s="11" t="n">
        <v>1.67</v>
      </c>
      <c r="O1023" s="8" t="n">
        <v>6902</v>
      </c>
      <c r="P1023" s="8" t="n">
        <v>2982</v>
      </c>
      <c r="Q1023" s="9" t="n">
        <f aca="false">O1023/(O1023+P1023)</f>
        <v>0.698300283286119</v>
      </c>
      <c r="R1023" s="10" t="n">
        <v>0.763</v>
      </c>
      <c r="S1023" s="12" t="n">
        <f aca="false">2*Q1023-1</f>
        <v>0.396600566572238</v>
      </c>
      <c r="T1023" s="10" t="n">
        <v>0.1</v>
      </c>
      <c r="U1023" s="6" t="s">
        <v>77</v>
      </c>
      <c r="V1023" s="6" t="s">
        <v>59</v>
      </c>
      <c r="W1023" s="6" t="s">
        <v>54</v>
      </c>
      <c r="X1023" s="6" t="s">
        <v>2268</v>
      </c>
      <c r="Y1023" s="8" t="n">
        <v>11611</v>
      </c>
    </row>
    <row r="1024" customFormat="false" ht="15" hidden="false" customHeight="false" outlineLevel="0" collapsed="false">
      <c r="A1024" s="5" t="n">
        <f aca="false">RANK(G1024,$G$2:$G$1311)</f>
        <v>1023</v>
      </c>
      <c r="B1024" s="6" t="str">
        <f aca="false">IF(G1024&gt;=Parâmetros!$B$4,"A",IF(G1024&gt;=Parâmetros!$B$5,"B","C"))</f>
        <v>C</v>
      </c>
      <c r="C1024" s="6" t="s">
        <v>2269</v>
      </c>
      <c r="D1024" s="6" t="s">
        <v>86</v>
      </c>
      <c r="E1024" s="6" t="s">
        <v>50</v>
      </c>
      <c r="F1024" s="6" t="s">
        <v>1725</v>
      </c>
      <c r="G1024" s="7" t="n">
        <f aca="false">J1024*S1024</f>
        <v>697.688385269122</v>
      </c>
      <c r="H1024" s="7" t="n">
        <f aca="false">I1024*Parâmetros!$B$6/100*S1024</f>
        <v>36.0817040089278</v>
      </c>
      <c r="I1024" s="8" t="n">
        <v>15701</v>
      </c>
      <c r="J1024" s="8" t="n">
        <v>3036</v>
      </c>
      <c r="K1024" s="9" t="n">
        <f aca="false">J1024/I1024</f>
        <v>0.193363480033119</v>
      </c>
      <c r="L1024" s="10" t="n">
        <v>0.258</v>
      </c>
      <c r="M1024" s="6" t="str">
        <f aca="false">IF(K1024&gt;L1024,"sim","não")</f>
        <v>não</v>
      </c>
      <c r="N1024" s="11" t="n">
        <v>2.14</v>
      </c>
      <c r="O1024" s="8" t="n">
        <v>7163</v>
      </c>
      <c r="P1024" s="8" t="n">
        <v>4486</v>
      </c>
      <c r="Q1024" s="9" t="n">
        <f aca="false">O1024/(O1024+P1024)</f>
        <v>0.614902566743927</v>
      </c>
      <c r="R1024" s="10" t="n">
        <v>0.697</v>
      </c>
      <c r="S1024" s="12" t="n">
        <f aca="false">2*Q1024-1</f>
        <v>0.229805133487853</v>
      </c>
      <c r="T1024" s="10" t="n">
        <v>0.087</v>
      </c>
      <c r="U1024" s="6" t="s">
        <v>52</v>
      </c>
      <c r="V1024" s="6" t="s">
        <v>53</v>
      </c>
      <c r="W1024" s="6" t="s">
        <v>54</v>
      </c>
      <c r="X1024" s="6" t="s">
        <v>2270</v>
      </c>
      <c r="Y1024" s="8" t="n">
        <v>18672</v>
      </c>
    </row>
    <row r="1025" customFormat="false" ht="15" hidden="false" customHeight="false" outlineLevel="0" collapsed="false">
      <c r="A1025" s="5" t="n">
        <f aca="false">RANK(G1025,$G$2:$G$1311)</f>
        <v>1024</v>
      </c>
      <c r="B1025" s="6" t="str">
        <f aca="false">IF(G1025&gt;=Parâmetros!$B$4,"A",IF(G1025&gt;=Parâmetros!$B$5,"B","C"))</f>
        <v>C</v>
      </c>
      <c r="C1025" s="6" t="s">
        <v>2271</v>
      </c>
      <c r="D1025" s="6" t="s">
        <v>445</v>
      </c>
      <c r="E1025" s="6" t="s">
        <v>50</v>
      </c>
      <c r="F1025" s="6" t="s">
        <v>1348</v>
      </c>
      <c r="G1025" s="7" t="n">
        <f aca="false">J1025*S1025</f>
        <v>697.551943462897</v>
      </c>
      <c r="H1025" s="7" t="n">
        <f aca="false">I1025*Parâmetros!$B$6/100*S1025</f>
        <v>40.410148409894</v>
      </c>
      <c r="I1025" s="8" t="n">
        <v>11482</v>
      </c>
      <c r="J1025" s="8" t="n">
        <v>1982</v>
      </c>
      <c r="K1025" s="9" t="n">
        <f aca="false">J1025/I1025</f>
        <v>0.172618010799512</v>
      </c>
      <c r="L1025" s="10" t="n">
        <v>0.18</v>
      </c>
      <c r="M1025" s="6" t="str">
        <f aca="false">IF(K1025&gt;L1025,"sim","não")</f>
        <v>não</v>
      </c>
      <c r="N1025" s="11" t="n">
        <v>-0.64</v>
      </c>
      <c r="O1025" s="8" t="n">
        <v>5739</v>
      </c>
      <c r="P1025" s="8" t="n">
        <v>2751</v>
      </c>
      <c r="Q1025" s="9" t="n">
        <f aca="false">O1025/(O1025+P1025)</f>
        <v>0.675971731448763</v>
      </c>
      <c r="R1025" s="10" t="n">
        <v>0.699</v>
      </c>
      <c r="S1025" s="12" t="n">
        <f aca="false">2*Q1025-1</f>
        <v>0.351943462897526</v>
      </c>
      <c r="T1025" s="10" t="n">
        <v>0.093</v>
      </c>
      <c r="U1025" s="6" t="s">
        <v>301</v>
      </c>
      <c r="V1025" s="6" t="s">
        <v>53</v>
      </c>
      <c r="W1025" s="6" t="s">
        <v>54</v>
      </c>
      <c r="X1025" s="6" t="s">
        <v>2272</v>
      </c>
      <c r="Y1025" s="8" t="n">
        <v>13899</v>
      </c>
    </row>
    <row r="1026" customFormat="false" ht="15" hidden="false" customHeight="false" outlineLevel="0" collapsed="false">
      <c r="A1026" s="5" t="n">
        <f aca="false">RANK(G1026,$G$2:$G$1311)</f>
        <v>1025</v>
      </c>
      <c r="B1026" s="6" t="str">
        <f aca="false">IF(G1026&gt;=Parâmetros!$B$4,"A",IF(G1026&gt;=Parâmetros!$B$5,"B","C"))</f>
        <v>C</v>
      </c>
      <c r="C1026" s="6" t="s">
        <v>2273</v>
      </c>
      <c r="D1026" s="6" t="s">
        <v>177</v>
      </c>
      <c r="E1026" s="6" t="s">
        <v>50</v>
      </c>
      <c r="F1026" s="6" t="s">
        <v>451</v>
      </c>
      <c r="G1026" s="7" t="n">
        <f aca="false">J1026*S1026</f>
        <v>697.301369863014</v>
      </c>
      <c r="H1026" s="7" t="n">
        <f aca="false">I1026*Parâmetros!$B$6/100*S1026</f>
        <v>38.5867465753425</v>
      </c>
      <c r="I1026" s="8" t="n">
        <v>10337</v>
      </c>
      <c r="J1026" s="8" t="n">
        <v>1868</v>
      </c>
      <c r="K1026" s="9" t="n">
        <f aca="false">J1026/I1026</f>
        <v>0.180710070620103</v>
      </c>
      <c r="L1026" s="10" t="n">
        <v>0.238</v>
      </c>
      <c r="M1026" s="6" t="str">
        <f aca="false">IF(K1026&gt;L1026,"sim","não")</f>
        <v>não</v>
      </c>
      <c r="N1026" s="11" t="n">
        <v>1.22</v>
      </c>
      <c r="O1026" s="8" t="n">
        <v>5213</v>
      </c>
      <c r="P1026" s="8" t="n">
        <v>2379</v>
      </c>
      <c r="Q1026" s="9" t="n">
        <f aca="false">O1026/(O1026+P1026)</f>
        <v>0.686643835616438</v>
      </c>
      <c r="R1026" s="10" t="n">
        <v>0.752</v>
      </c>
      <c r="S1026" s="12" t="n">
        <f aca="false">2*Q1026-1</f>
        <v>0.373287671232877</v>
      </c>
      <c r="T1026" s="10" t="n">
        <v>0.085</v>
      </c>
      <c r="U1026" s="6" t="s">
        <v>96</v>
      </c>
      <c r="V1026" s="6" t="s">
        <v>72</v>
      </c>
      <c r="W1026" s="6" t="s">
        <v>54</v>
      </c>
      <c r="X1026" s="6" t="s">
        <v>2274</v>
      </c>
      <c r="Y1026" s="8" t="n">
        <v>10812</v>
      </c>
    </row>
    <row r="1027" customFormat="false" ht="15" hidden="false" customHeight="false" outlineLevel="0" collapsed="false">
      <c r="A1027" s="5" t="n">
        <f aca="false">RANK(G1027,$G$2:$G$1311)</f>
        <v>1026</v>
      </c>
      <c r="B1027" s="6" t="str">
        <f aca="false">IF(G1027&gt;=Parâmetros!$B$4,"A",IF(G1027&gt;=Parâmetros!$B$5,"B","C"))</f>
        <v>C</v>
      </c>
      <c r="C1027" s="6" t="s">
        <v>2275</v>
      </c>
      <c r="D1027" s="6" t="s">
        <v>86</v>
      </c>
      <c r="E1027" s="6" t="s">
        <v>50</v>
      </c>
      <c r="F1027" s="6" t="s">
        <v>1443</v>
      </c>
      <c r="G1027" s="7" t="n">
        <f aca="false">J1027*S1027</f>
        <v>697.008535544446</v>
      </c>
      <c r="H1027" s="7" t="n">
        <f aca="false">I1027*Parâmetros!$B$6/100*S1027</f>
        <v>34.8130703572735</v>
      </c>
      <c r="I1027" s="8" t="n">
        <v>11183</v>
      </c>
      <c r="J1027" s="8" t="n">
        <v>2239</v>
      </c>
      <c r="K1027" s="9" t="n">
        <f aca="false">J1027/I1027</f>
        <v>0.200214611463829</v>
      </c>
      <c r="L1027" s="10" t="n">
        <v>0.239</v>
      </c>
      <c r="M1027" s="6" t="str">
        <f aca="false">IF(K1027&gt;L1027,"sim","não")</f>
        <v>não</v>
      </c>
      <c r="N1027" s="11" t="n">
        <v>0.16</v>
      </c>
      <c r="O1027" s="8" t="n">
        <v>5377</v>
      </c>
      <c r="P1027" s="8" t="n">
        <v>2824</v>
      </c>
      <c r="Q1027" s="9" t="n">
        <f aca="false">O1027/(O1027+P1027)</f>
        <v>0.655651749786611</v>
      </c>
      <c r="R1027" s="10" t="n">
        <v>0.687</v>
      </c>
      <c r="S1027" s="12" t="n">
        <f aca="false">2*Q1027-1</f>
        <v>0.311303499573223</v>
      </c>
      <c r="T1027" s="10" t="n">
        <v>0.108</v>
      </c>
      <c r="U1027" s="6" t="s">
        <v>83</v>
      </c>
      <c r="V1027" s="6" t="s">
        <v>53</v>
      </c>
      <c r="W1027" s="6" t="s">
        <v>54</v>
      </c>
      <c r="X1027" s="6" t="s">
        <v>2276</v>
      </c>
      <c r="Y1027" s="8" t="n">
        <v>11297</v>
      </c>
    </row>
    <row r="1028" customFormat="false" ht="15" hidden="false" customHeight="false" outlineLevel="0" collapsed="false">
      <c r="A1028" s="5" t="n">
        <f aca="false">RANK(G1028,$G$2:$G$1311)</f>
        <v>1027</v>
      </c>
      <c r="B1028" s="6" t="str">
        <f aca="false">IF(G1028&gt;=Parâmetros!$B$4,"A",IF(G1028&gt;=Parâmetros!$B$5,"B","C"))</f>
        <v>C</v>
      </c>
      <c r="C1028" s="6" t="s">
        <v>2277</v>
      </c>
      <c r="D1028" s="6" t="s">
        <v>141</v>
      </c>
      <c r="E1028" s="6" t="s">
        <v>142</v>
      </c>
      <c r="F1028" s="6" t="s">
        <v>2278</v>
      </c>
      <c r="G1028" s="7" t="n">
        <f aca="false">J1028*S1028</f>
        <v>696.364564465668</v>
      </c>
      <c r="H1028" s="7" t="n">
        <f aca="false">I1028*Parâmetros!$B$6/100*S1028</f>
        <v>23.2376255557385</v>
      </c>
      <c r="I1028" s="8" t="n">
        <v>19765</v>
      </c>
      <c r="J1028" s="8" t="n">
        <v>5923</v>
      </c>
      <c r="K1028" s="9" t="n">
        <f aca="false">J1028/I1028</f>
        <v>0.299671135846193</v>
      </c>
      <c r="L1028" s="10" t="n">
        <v>0.298</v>
      </c>
      <c r="M1028" s="6" t="str">
        <f aca="false">IF(K1028&gt;L1028,"sim","não")</f>
        <v>sim</v>
      </c>
      <c r="N1028" s="11" t="n">
        <v>-0.84</v>
      </c>
      <c r="O1028" s="8" t="n">
        <v>6787</v>
      </c>
      <c r="P1028" s="8" t="n">
        <v>5359</v>
      </c>
      <c r="Q1028" s="9" t="n">
        <f aca="false">O1028/(O1028+P1028)</f>
        <v>0.558784785114441</v>
      </c>
      <c r="R1028" s="10" t="n">
        <v>0.598</v>
      </c>
      <c r="S1028" s="12" t="n">
        <f aca="false">2*Q1028-1</f>
        <v>0.117569570228882</v>
      </c>
      <c r="T1028" s="10" t="n">
        <v>0.168</v>
      </c>
      <c r="U1028" s="6" t="s">
        <v>96</v>
      </c>
      <c r="V1028" s="6" t="s">
        <v>72</v>
      </c>
      <c r="W1028" s="6" t="s">
        <v>54</v>
      </c>
      <c r="X1028" s="6" t="s">
        <v>2279</v>
      </c>
      <c r="Y1028" s="8" t="n">
        <v>23532</v>
      </c>
    </row>
    <row r="1029" customFormat="false" ht="15" hidden="false" customHeight="false" outlineLevel="0" collapsed="false">
      <c r="A1029" s="5" t="n">
        <f aca="false">RANK(G1029,$G$2:$G$1311)</f>
        <v>1028</v>
      </c>
      <c r="B1029" s="6" t="str">
        <f aca="false">IF(G1029&gt;=Parâmetros!$B$4,"A",IF(G1029&gt;=Parâmetros!$B$5,"B","C"))</f>
        <v>C</v>
      </c>
      <c r="C1029" s="6" t="s">
        <v>2280</v>
      </c>
      <c r="D1029" s="6" t="s">
        <v>141</v>
      </c>
      <c r="E1029" s="6" t="s">
        <v>142</v>
      </c>
      <c r="F1029" s="6" t="s">
        <v>2281</v>
      </c>
      <c r="G1029" s="7" t="n">
        <f aca="false">J1029*S1029</f>
        <v>696.252461394963</v>
      </c>
      <c r="H1029" s="7" t="n">
        <f aca="false">I1029*Parâmetros!$B$6/100*S1029</f>
        <v>27.3044460565862</v>
      </c>
      <c r="I1029" s="8" t="n">
        <v>15012</v>
      </c>
      <c r="J1029" s="8" t="n">
        <v>3828</v>
      </c>
      <c r="K1029" s="9" t="n">
        <f aca="false">J1029/I1029</f>
        <v>0.254996003197442</v>
      </c>
      <c r="L1029" s="10" t="n">
        <v>0.236</v>
      </c>
      <c r="M1029" s="6" t="str">
        <f aca="false">IF(K1029&gt;L1029,"sim","não")</f>
        <v>sim</v>
      </c>
      <c r="N1029" s="11" t="n">
        <v>-0.35</v>
      </c>
      <c r="O1029" s="8" t="n">
        <v>5702</v>
      </c>
      <c r="P1029" s="8" t="n">
        <v>3947</v>
      </c>
      <c r="Q1029" s="9" t="n">
        <f aca="false">O1029/(O1029+P1029)</f>
        <v>0.590942066535392</v>
      </c>
      <c r="R1029" s="10" t="n">
        <v>0.59</v>
      </c>
      <c r="S1029" s="12" t="n">
        <f aca="false">2*Q1029-1</f>
        <v>0.181884133070785</v>
      </c>
      <c r="T1029" s="10" t="n">
        <v>0.142</v>
      </c>
      <c r="U1029" s="6" t="s">
        <v>2282</v>
      </c>
      <c r="V1029" s="6" t="s">
        <v>59</v>
      </c>
      <c r="W1029" s="6" t="s">
        <v>54</v>
      </c>
      <c r="X1029" s="6" t="s">
        <v>2283</v>
      </c>
      <c r="Y1029" s="8" t="n">
        <v>17438</v>
      </c>
    </row>
    <row r="1030" customFormat="false" ht="15" hidden="false" customHeight="false" outlineLevel="0" collapsed="false">
      <c r="A1030" s="5" t="n">
        <f aca="false">RANK(G1030,$G$2:$G$1311)</f>
        <v>1029</v>
      </c>
      <c r="B1030" s="6" t="str">
        <f aca="false">IF(G1030&gt;=Parâmetros!$B$4,"A",IF(G1030&gt;=Parâmetros!$B$5,"B","C"))</f>
        <v>C</v>
      </c>
      <c r="C1030" s="6" t="s">
        <v>126</v>
      </c>
      <c r="D1030" s="6" t="s">
        <v>407</v>
      </c>
      <c r="E1030" s="6" t="s">
        <v>50</v>
      </c>
      <c r="F1030" s="6" t="s">
        <v>1246</v>
      </c>
      <c r="G1030" s="7" t="n">
        <f aca="false">J1030*S1030</f>
        <v>695.172019985724</v>
      </c>
      <c r="H1030" s="7" t="n">
        <f aca="false">I1030*Parâmetros!$B$6/100*S1030</f>
        <v>37.8121912919343</v>
      </c>
      <c r="I1030" s="8" t="n">
        <v>11417</v>
      </c>
      <c r="J1030" s="8" t="n">
        <v>2099</v>
      </c>
      <c r="K1030" s="9" t="n">
        <f aca="false">J1030/I1030</f>
        <v>0.183848646754839</v>
      </c>
      <c r="L1030" s="10" t="n">
        <v>0.199</v>
      </c>
      <c r="M1030" s="6" t="str">
        <f aca="false">IF(K1030&gt;L1030,"sim","não")</f>
        <v>não</v>
      </c>
      <c r="N1030" s="11" t="n">
        <v>-1.5</v>
      </c>
      <c r="O1030" s="8" t="n">
        <v>5595</v>
      </c>
      <c r="P1030" s="8" t="n">
        <v>2811</v>
      </c>
      <c r="Q1030" s="9" t="n">
        <f aca="false">O1030/(O1030+P1030)</f>
        <v>0.665596002855104</v>
      </c>
      <c r="R1030" s="10" t="n">
        <v>0.683</v>
      </c>
      <c r="S1030" s="12" t="n">
        <f aca="false">2*Q1030-1</f>
        <v>0.331192005710207</v>
      </c>
      <c r="T1030" s="10" t="n">
        <v>0.099</v>
      </c>
      <c r="U1030" s="6" t="s">
        <v>83</v>
      </c>
      <c r="V1030" s="6" t="s">
        <v>53</v>
      </c>
      <c r="W1030" s="6" t="s">
        <v>211</v>
      </c>
      <c r="X1030" s="6" t="s">
        <v>2284</v>
      </c>
      <c r="Y1030" s="8" t="n">
        <v>10735</v>
      </c>
    </row>
    <row r="1031" customFormat="false" ht="15" hidden="false" customHeight="false" outlineLevel="0" collapsed="false">
      <c r="A1031" s="5" t="n">
        <f aca="false">RANK(G1031,$G$2:$G$1311)</f>
        <v>1030</v>
      </c>
      <c r="B1031" s="6" t="str">
        <f aca="false">IF(G1031&gt;=Parâmetros!$B$4,"A",IF(G1031&gt;=Parâmetros!$B$5,"B","C"))</f>
        <v>C</v>
      </c>
      <c r="C1031" s="6" t="s">
        <v>2285</v>
      </c>
      <c r="D1031" s="6" t="s">
        <v>49</v>
      </c>
      <c r="E1031" s="6" t="s">
        <v>50</v>
      </c>
      <c r="F1031" s="6" t="s">
        <v>230</v>
      </c>
      <c r="G1031" s="7" t="n">
        <f aca="false">J1031*S1031</f>
        <v>692.927583749109</v>
      </c>
      <c r="H1031" s="7" t="n">
        <f aca="false">I1031*Parâmetros!$B$6/100*S1031</f>
        <v>42.1901639344262</v>
      </c>
      <c r="I1031" s="8" t="n">
        <v>9200</v>
      </c>
      <c r="J1031" s="8" t="n">
        <v>1511</v>
      </c>
      <c r="K1031" s="9" t="n">
        <f aca="false">J1031/I1031</f>
        <v>0.164239130434783</v>
      </c>
      <c r="L1031" s="10" t="n">
        <v>0.158</v>
      </c>
      <c r="M1031" s="6" t="str">
        <f aca="false">IF(K1031&gt;L1031,"sim","não")</f>
        <v>sim</v>
      </c>
      <c r="N1031" s="11" t="n">
        <v>-0.27</v>
      </c>
      <c r="O1031" s="8" t="n">
        <v>5116</v>
      </c>
      <c r="P1031" s="8" t="n">
        <v>1899</v>
      </c>
      <c r="Q1031" s="9" t="n">
        <f aca="false">O1031/(O1031+P1031)</f>
        <v>0.729294369208838</v>
      </c>
      <c r="R1031" s="10" t="n">
        <v>0.791</v>
      </c>
      <c r="S1031" s="12" t="n">
        <f aca="false">2*Q1031-1</f>
        <v>0.458588738417676</v>
      </c>
      <c r="T1031" s="10" t="n">
        <v>0.115</v>
      </c>
      <c r="U1031" s="6" t="s">
        <v>71</v>
      </c>
      <c r="V1031" s="6" t="s">
        <v>72</v>
      </c>
      <c r="W1031" s="6" t="s">
        <v>54</v>
      </c>
      <c r="X1031" s="6" t="s">
        <v>2286</v>
      </c>
      <c r="Y1031" s="8" t="n">
        <v>11162</v>
      </c>
    </row>
    <row r="1032" customFormat="false" ht="15" hidden="false" customHeight="false" outlineLevel="0" collapsed="false">
      <c r="A1032" s="5" t="n">
        <f aca="false">RANK(G1032,$G$2:$G$1311)</f>
        <v>1031</v>
      </c>
      <c r="B1032" s="6" t="str">
        <f aca="false">IF(G1032&gt;=Parâmetros!$B$4,"A",IF(G1032&gt;=Parâmetros!$B$5,"B","C"))</f>
        <v>C</v>
      </c>
      <c r="C1032" s="6" t="s">
        <v>2287</v>
      </c>
      <c r="D1032" s="6" t="s">
        <v>2288</v>
      </c>
      <c r="E1032" s="6" t="s">
        <v>1799</v>
      </c>
      <c r="F1032" s="6" t="s">
        <v>2289</v>
      </c>
      <c r="G1032" s="7" t="n">
        <f aca="false">J1032*S1032</f>
        <v>692.760230037602</v>
      </c>
      <c r="H1032" s="7" t="n">
        <f aca="false">I1032*Parâmetros!$B$6/100*S1032</f>
        <v>24.9881840300818</v>
      </c>
      <c r="I1032" s="8" t="n">
        <v>20066</v>
      </c>
      <c r="J1032" s="8" t="n">
        <v>5563</v>
      </c>
      <c r="K1032" s="9" t="n">
        <f aca="false">J1032/I1032</f>
        <v>0.277235124090501</v>
      </c>
      <c r="L1032" s="10" t="n">
        <v>0.246</v>
      </c>
      <c r="M1032" s="6" t="str">
        <f aca="false">IF(K1032&gt;L1032,"sim","não")</f>
        <v>sim</v>
      </c>
      <c r="N1032" s="11" t="n">
        <v>2.96</v>
      </c>
      <c r="O1032" s="8" t="n">
        <v>7626</v>
      </c>
      <c r="P1032" s="8" t="n">
        <v>5937</v>
      </c>
      <c r="Q1032" s="9" t="n">
        <f aca="false">O1032/(O1032+P1032)</f>
        <v>0.56226498562265</v>
      </c>
      <c r="R1032" s="10" t="n">
        <v>0.582</v>
      </c>
      <c r="S1032" s="12" t="n">
        <f aca="false">2*Q1032-1</f>
        <v>0.1245299712453</v>
      </c>
      <c r="T1032" s="10" t="n">
        <v>0.105</v>
      </c>
      <c r="U1032" s="6" t="s">
        <v>102</v>
      </c>
      <c r="V1032" s="6" t="s">
        <v>72</v>
      </c>
      <c r="W1032" s="6" t="s">
        <v>54</v>
      </c>
      <c r="X1032" s="6" t="s">
        <v>2290</v>
      </c>
      <c r="Y1032" s="8" t="n">
        <v>25536</v>
      </c>
    </row>
    <row r="1033" customFormat="false" ht="15" hidden="false" customHeight="false" outlineLevel="0" collapsed="false">
      <c r="A1033" s="5" t="n">
        <f aca="false">RANK(G1033,$G$2:$G$1311)</f>
        <v>1032</v>
      </c>
      <c r="B1033" s="6" t="str">
        <f aca="false">IF(G1033&gt;=Parâmetros!$B$4,"A",IF(G1033&gt;=Parâmetros!$B$5,"B","C"))</f>
        <v>C</v>
      </c>
      <c r="C1033" s="6" t="s">
        <v>2291</v>
      </c>
      <c r="D1033" s="6" t="s">
        <v>407</v>
      </c>
      <c r="E1033" s="6" t="s">
        <v>50</v>
      </c>
      <c r="F1033" s="6" t="s">
        <v>1246</v>
      </c>
      <c r="G1033" s="7" t="n">
        <f aca="false">J1033*S1033</f>
        <v>692.547532757179</v>
      </c>
      <c r="H1033" s="7" t="n">
        <f aca="false">I1033*Parâmetros!$B$6/100*S1033</f>
        <v>32.75334820184</v>
      </c>
      <c r="I1033" s="8" t="n">
        <v>10102</v>
      </c>
      <c r="J1033" s="8" t="n">
        <v>2136</v>
      </c>
      <c r="K1033" s="9" t="n">
        <f aca="false">J1033/I1033</f>
        <v>0.211443278558701</v>
      </c>
      <c r="L1033" s="10" t="n">
        <v>0.209</v>
      </c>
      <c r="M1033" s="6" t="str">
        <f aca="false">IF(K1033&gt;L1033,"sim","não")</f>
        <v>sim</v>
      </c>
      <c r="N1033" s="11" t="n">
        <v>-1.54</v>
      </c>
      <c r="O1033" s="8" t="n">
        <v>4750</v>
      </c>
      <c r="P1033" s="8" t="n">
        <v>2424</v>
      </c>
      <c r="Q1033" s="9" t="n">
        <f aca="false">O1033/(O1033+P1033)</f>
        <v>0.66211318650683</v>
      </c>
      <c r="R1033" s="10" t="n">
        <v>0.705</v>
      </c>
      <c r="S1033" s="12" t="n">
        <f aca="false">2*Q1033-1</f>
        <v>0.324226373013661</v>
      </c>
      <c r="T1033" s="10" t="n">
        <v>0.101</v>
      </c>
      <c r="U1033" s="6" t="s">
        <v>96</v>
      </c>
      <c r="V1033" s="6" t="s">
        <v>72</v>
      </c>
      <c r="W1033" s="6" t="s">
        <v>211</v>
      </c>
      <c r="X1033" s="6" t="s">
        <v>2292</v>
      </c>
      <c r="Y1033" s="8" t="n">
        <v>12202</v>
      </c>
    </row>
    <row r="1034" customFormat="false" ht="15" hidden="false" customHeight="false" outlineLevel="0" collapsed="false">
      <c r="A1034" s="5" t="n">
        <f aca="false">RANK(G1034,$G$2:$G$1311)</f>
        <v>1033</v>
      </c>
      <c r="B1034" s="6" t="str">
        <f aca="false">IF(G1034&gt;=Parâmetros!$B$4,"A",IF(G1034&gt;=Parâmetros!$B$5,"B","C"))</f>
        <v>C</v>
      </c>
      <c r="C1034" s="6" t="s">
        <v>2293</v>
      </c>
      <c r="D1034" s="6" t="s">
        <v>75</v>
      </c>
      <c r="E1034" s="6" t="s">
        <v>50</v>
      </c>
      <c r="F1034" s="6" t="s">
        <v>258</v>
      </c>
      <c r="G1034" s="7" t="n">
        <f aca="false">J1034*S1034</f>
        <v>688.824366161828</v>
      </c>
      <c r="H1034" s="7" t="n">
        <f aca="false">I1034*Parâmetros!$B$6/100*S1034</f>
        <v>43.3688159986612</v>
      </c>
      <c r="I1034" s="8" t="n">
        <v>15992</v>
      </c>
      <c r="J1034" s="8" t="n">
        <v>2540</v>
      </c>
      <c r="K1034" s="9" t="n">
        <f aca="false">J1034/I1034</f>
        <v>0.158829414707354</v>
      </c>
      <c r="L1034" s="10" t="n">
        <v>0.233</v>
      </c>
      <c r="M1034" s="6" t="str">
        <f aca="false">IF(K1034&gt;L1034,"sim","não")</f>
        <v>não</v>
      </c>
      <c r="N1034" s="11" t="n">
        <v>-0.01</v>
      </c>
      <c r="O1034" s="8" t="n">
        <v>7596</v>
      </c>
      <c r="P1034" s="8" t="n">
        <v>4355</v>
      </c>
      <c r="Q1034" s="9" t="n">
        <f aca="false">O1034/(O1034+P1034)</f>
        <v>0.635595347669651</v>
      </c>
      <c r="R1034" s="10" t="n">
        <v>0.723</v>
      </c>
      <c r="S1034" s="12" t="n">
        <f aca="false">2*Q1034-1</f>
        <v>0.271190695339302</v>
      </c>
      <c r="T1034" s="10" t="n">
        <v>0.107</v>
      </c>
      <c r="U1034" s="6" t="s">
        <v>63</v>
      </c>
      <c r="V1034" s="6" t="s">
        <v>59</v>
      </c>
      <c r="W1034" s="6" t="s">
        <v>54</v>
      </c>
      <c r="X1034" s="6" t="s">
        <v>2294</v>
      </c>
      <c r="Y1034" s="8" t="n">
        <v>18105</v>
      </c>
    </row>
    <row r="1035" customFormat="false" ht="15" hidden="false" customHeight="false" outlineLevel="0" collapsed="false">
      <c r="A1035" s="5" t="n">
        <f aca="false">RANK(G1035,$G$2:$G$1311)</f>
        <v>1034</v>
      </c>
      <c r="B1035" s="6" t="str">
        <f aca="false">IF(G1035&gt;=Parâmetros!$B$4,"A",IF(G1035&gt;=Parâmetros!$B$5,"B","C"))</f>
        <v>C</v>
      </c>
      <c r="C1035" s="6" t="s">
        <v>2295</v>
      </c>
      <c r="D1035" s="6" t="s">
        <v>407</v>
      </c>
      <c r="E1035" s="6" t="s">
        <v>50</v>
      </c>
      <c r="F1035" s="6" t="s">
        <v>670</v>
      </c>
      <c r="G1035" s="7" t="n">
        <f aca="false">J1035*S1035</f>
        <v>685.49802938015</v>
      </c>
      <c r="H1035" s="7" t="n">
        <f aca="false">I1035*Parâmetros!$B$6/100*S1035</f>
        <v>35.3851068911979</v>
      </c>
      <c r="I1035" s="8" t="n">
        <v>11506</v>
      </c>
      <c r="J1035" s="8" t="n">
        <v>2229</v>
      </c>
      <c r="K1035" s="9" t="n">
        <f aca="false">J1035/I1035</f>
        <v>0.193725013036677</v>
      </c>
      <c r="L1035" s="10" t="n">
        <v>0.159</v>
      </c>
      <c r="M1035" s="6" t="str">
        <f aca="false">IF(K1035&gt;L1035,"sim","não")</f>
        <v>sim</v>
      </c>
      <c r="N1035" s="11" t="n">
        <v>-1.76</v>
      </c>
      <c r="O1035" s="8" t="n">
        <v>5474</v>
      </c>
      <c r="P1035" s="8" t="n">
        <v>2899</v>
      </c>
      <c r="Q1035" s="9" t="n">
        <f aca="false">O1035/(O1035+P1035)</f>
        <v>0.653768064015287</v>
      </c>
      <c r="R1035" s="10" t="n">
        <v>0.686</v>
      </c>
      <c r="S1035" s="12" t="n">
        <f aca="false">2*Q1035-1</f>
        <v>0.307536128030574</v>
      </c>
      <c r="T1035" s="10" t="n">
        <v>0.102</v>
      </c>
      <c r="U1035" s="6" t="s">
        <v>301</v>
      </c>
      <c r="V1035" s="6" t="s">
        <v>53</v>
      </c>
      <c r="W1035" s="6" t="s">
        <v>211</v>
      </c>
      <c r="X1035" s="6" t="s">
        <v>2296</v>
      </c>
      <c r="Y1035" s="8" t="n">
        <v>13251</v>
      </c>
    </row>
    <row r="1036" customFormat="false" ht="15" hidden="false" customHeight="false" outlineLevel="0" collapsed="false">
      <c r="A1036" s="5" t="n">
        <f aca="false">RANK(G1036,$G$2:$G$1311)</f>
        <v>1035</v>
      </c>
      <c r="B1036" s="6" t="str">
        <f aca="false">IF(G1036&gt;=Parâmetros!$B$4,"A",IF(G1036&gt;=Parâmetros!$B$5,"B","C"))</f>
        <v>C</v>
      </c>
      <c r="C1036" s="6" t="s">
        <v>2297</v>
      </c>
      <c r="D1036" s="6" t="s">
        <v>407</v>
      </c>
      <c r="E1036" s="6" t="s">
        <v>50</v>
      </c>
      <c r="F1036" s="6" t="s">
        <v>994</v>
      </c>
      <c r="G1036" s="7" t="n">
        <f aca="false">J1036*S1036</f>
        <v>684.974354864562</v>
      </c>
      <c r="H1036" s="7" t="n">
        <f aca="false">I1036*Parâmetros!$B$6/100*S1036</f>
        <v>37.6175909600898</v>
      </c>
      <c r="I1036" s="8" t="n">
        <v>8397</v>
      </c>
      <c r="J1036" s="8" t="n">
        <v>1529</v>
      </c>
      <c r="K1036" s="9" t="n">
        <f aca="false">J1036/I1036</f>
        <v>0.182088841252828</v>
      </c>
      <c r="L1036" s="10" t="n">
        <v>0.162</v>
      </c>
      <c r="M1036" s="6" t="str">
        <f aca="false">IF(K1036&gt;L1036,"sim","não")</f>
        <v>sim</v>
      </c>
      <c r="N1036" s="11" t="n">
        <v>1.32</v>
      </c>
      <c r="O1036" s="8" t="n">
        <v>4517</v>
      </c>
      <c r="P1036" s="8" t="n">
        <v>1722</v>
      </c>
      <c r="Q1036" s="9" t="n">
        <f aca="false">O1036/(O1036+P1036)</f>
        <v>0.723994229844526</v>
      </c>
      <c r="R1036" s="10" t="n">
        <v>0.756</v>
      </c>
      <c r="S1036" s="12" t="n">
        <f aca="false">2*Q1036-1</f>
        <v>0.447988459689053</v>
      </c>
      <c r="T1036" s="10" t="n">
        <v>0.126</v>
      </c>
      <c r="U1036" s="6" t="s">
        <v>102</v>
      </c>
      <c r="V1036" s="6" t="s">
        <v>72</v>
      </c>
      <c r="W1036" s="6" t="s">
        <v>211</v>
      </c>
      <c r="X1036" s="6" t="s">
        <v>2298</v>
      </c>
      <c r="Y1036" s="8" t="n">
        <v>10196</v>
      </c>
    </row>
    <row r="1037" customFormat="false" ht="15" hidden="false" customHeight="false" outlineLevel="0" collapsed="false">
      <c r="A1037" s="5" t="n">
        <f aca="false">RANK(G1037,$G$2:$G$1311)</f>
        <v>1036</v>
      </c>
      <c r="B1037" s="6" t="str">
        <f aca="false">IF(G1037&gt;=Parâmetros!$B$4,"A",IF(G1037&gt;=Parâmetros!$B$5,"B","C"))</f>
        <v>C</v>
      </c>
      <c r="C1037" s="6" t="s">
        <v>2299</v>
      </c>
      <c r="D1037" s="6" t="s">
        <v>49</v>
      </c>
      <c r="E1037" s="6" t="s">
        <v>50</v>
      </c>
      <c r="F1037" s="6" t="s">
        <v>255</v>
      </c>
      <c r="G1037" s="7" t="n">
        <f aca="false">J1037*S1037</f>
        <v>684.601621830352</v>
      </c>
      <c r="H1037" s="7" t="n">
        <f aca="false">I1037*Parâmetros!$B$6/100*S1037</f>
        <v>42.4042412150856</v>
      </c>
      <c r="I1037" s="8" t="n">
        <v>10121</v>
      </c>
      <c r="J1037" s="8" t="n">
        <v>1634</v>
      </c>
      <c r="K1037" s="9" t="n">
        <f aca="false">J1037/I1037</f>
        <v>0.161446497381682</v>
      </c>
      <c r="L1037" s="10" t="n">
        <v>0.207</v>
      </c>
      <c r="M1037" s="6" t="str">
        <f aca="false">IF(K1037&gt;L1037,"sim","não")</f>
        <v>não</v>
      </c>
      <c r="N1037" s="11" t="n">
        <v>-0.99</v>
      </c>
      <c r="O1037" s="8" t="n">
        <v>5512</v>
      </c>
      <c r="P1037" s="8" t="n">
        <v>2257</v>
      </c>
      <c r="Q1037" s="9" t="n">
        <f aca="false">O1037/(O1037+P1037)</f>
        <v>0.709486420388724</v>
      </c>
      <c r="R1037" s="10" t="n">
        <v>0.738</v>
      </c>
      <c r="S1037" s="12" t="n">
        <f aca="false">2*Q1037-1</f>
        <v>0.418972840777449</v>
      </c>
      <c r="T1037" s="10" t="n">
        <v>0.133</v>
      </c>
      <c r="U1037" s="6" t="s">
        <v>169</v>
      </c>
      <c r="V1037" s="6" t="s">
        <v>59</v>
      </c>
      <c r="W1037" s="6" t="s">
        <v>54</v>
      </c>
      <c r="X1037" s="6" t="s">
        <v>2300</v>
      </c>
      <c r="Y1037" s="8" t="n">
        <v>11834</v>
      </c>
    </row>
    <row r="1038" customFormat="false" ht="15" hidden="false" customHeight="false" outlineLevel="0" collapsed="false">
      <c r="A1038" s="5" t="n">
        <f aca="false">RANK(G1038,$G$2:$G$1311)</f>
        <v>1037</v>
      </c>
      <c r="B1038" s="6" t="str">
        <f aca="false">IF(G1038&gt;=Parâmetros!$B$4,"A",IF(G1038&gt;=Parâmetros!$B$5,"B","C"))</f>
        <v>C</v>
      </c>
      <c r="C1038" s="6" t="s">
        <v>2301</v>
      </c>
      <c r="D1038" s="6" t="s">
        <v>49</v>
      </c>
      <c r="E1038" s="6" t="s">
        <v>50</v>
      </c>
      <c r="F1038" s="6" t="s">
        <v>549</v>
      </c>
      <c r="G1038" s="7" t="n">
        <f aca="false">J1038*S1038</f>
        <v>679.498291355525</v>
      </c>
      <c r="H1038" s="7" t="n">
        <f aca="false">I1038*Parâmetros!$B$6/100*S1038</f>
        <v>35.9211821288444</v>
      </c>
      <c r="I1038" s="8" t="n">
        <v>10594</v>
      </c>
      <c r="J1038" s="8" t="n">
        <v>2004</v>
      </c>
      <c r="K1038" s="9" t="n">
        <f aca="false">J1038/I1038</f>
        <v>0.189163677553332</v>
      </c>
      <c r="L1038" s="10" t="n">
        <v>0.229</v>
      </c>
      <c r="M1038" s="6" t="str">
        <f aca="false">IF(K1038&gt;L1038,"sim","não")</f>
        <v>não</v>
      </c>
      <c r="N1038" s="11" t="n">
        <v>-1.18</v>
      </c>
      <c r="O1038" s="8" t="n">
        <v>5290</v>
      </c>
      <c r="P1038" s="8" t="n">
        <v>2611</v>
      </c>
      <c r="Q1038" s="9" t="n">
        <f aca="false">O1038/(O1038+P1038)</f>
        <v>0.669535501835211</v>
      </c>
      <c r="R1038" s="10" t="n">
        <v>0.695</v>
      </c>
      <c r="S1038" s="12" t="n">
        <f aca="false">2*Q1038-1</f>
        <v>0.339071003670421</v>
      </c>
      <c r="T1038" s="10" t="n">
        <v>0.143</v>
      </c>
      <c r="U1038" s="6" t="s">
        <v>52</v>
      </c>
      <c r="V1038" s="6" t="s">
        <v>53</v>
      </c>
      <c r="W1038" s="6" t="s">
        <v>54</v>
      </c>
      <c r="X1038" s="6" t="s">
        <v>2302</v>
      </c>
      <c r="Y1038" s="8" t="n">
        <v>14206</v>
      </c>
    </row>
    <row r="1039" customFormat="false" ht="15" hidden="false" customHeight="false" outlineLevel="0" collapsed="false">
      <c r="A1039" s="5" t="n">
        <f aca="false">RANK(G1039,$G$2:$G$1311)</f>
        <v>1038</v>
      </c>
      <c r="B1039" s="6" t="str">
        <f aca="false">IF(G1039&gt;=Parâmetros!$B$4,"A",IF(G1039&gt;=Parâmetros!$B$5,"B","C"))</f>
        <v>C</v>
      </c>
      <c r="C1039" s="6" t="s">
        <v>2303</v>
      </c>
      <c r="D1039" s="6" t="s">
        <v>75</v>
      </c>
      <c r="E1039" s="6" t="s">
        <v>50</v>
      </c>
      <c r="F1039" s="6" t="s">
        <v>275</v>
      </c>
      <c r="G1039" s="7" t="n">
        <f aca="false">J1039*S1039</f>
        <v>675.074895977809</v>
      </c>
      <c r="H1039" s="7" t="n">
        <f aca="false">I1039*Parâmetros!$B$6/100*S1039</f>
        <v>49.9666546463246</v>
      </c>
      <c r="I1039" s="8" t="n">
        <v>8993</v>
      </c>
      <c r="J1039" s="8" t="n">
        <v>1215</v>
      </c>
      <c r="K1039" s="9" t="n">
        <f aca="false">J1039/I1039</f>
        <v>0.135105081730235</v>
      </c>
      <c r="L1039" s="10" t="n">
        <v>0.187</v>
      </c>
      <c r="M1039" s="6" t="str">
        <f aca="false">IF(K1039&gt;L1039,"sim","não")</f>
        <v>não</v>
      </c>
      <c r="N1039" s="11" t="n">
        <v>0.24</v>
      </c>
      <c r="O1039" s="8" t="n">
        <v>5608</v>
      </c>
      <c r="P1039" s="8" t="n">
        <v>1602</v>
      </c>
      <c r="Q1039" s="9" t="n">
        <f aca="false">O1039/(O1039+P1039)</f>
        <v>0.777808599167823</v>
      </c>
      <c r="R1039" s="10" t="n">
        <v>0.811</v>
      </c>
      <c r="S1039" s="12" t="n">
        <f aca="false">2*Q1039-1</f>
        <v>0.555617198335645</v>
      </c>
      <c r="T1039" s="10" t="n">
        <v>0.122</v>
      </c>
      <c r="U1039" s="6" t="s">
        <v>63</v>
      </c>
      <c r="V1039" s="6" t="s">
        <v>59</v>
      </c>
      <c r="W1039" s="6" t="s">
        <v>54</v>
      </c>
      <c r="X1039" s="6" t="s">
        <v>2304</v>
      </c>
      <c r="Y1039" s="8" t="n">
        <v>10356</v>
      </c>
    </row>
    <row r="1040" customFormat="false" ht="15" hidden="false" customHeight="false" outlineLevel="0" collapsed="false">
      <c r="A1040" s="5" t="n">
        <f aca="false">RANK(G1040,$G$2:$G$1311)</f>
        <v>1039</v>
      </c>
      <c r="B1040" s="6" t="str">
        <f aca="false">IF(G1040&gt;=Parâmetros!$B$4,"A",IF(G1040&gt;=Parâmetros!$B$5,"B","C"))</f>
        <v>C</v>
      </c>
      <c r="C1040" s="6" t="s">
        <v>2305</v>
      </c>
      <c r="D1040" s="6" t="s">
        <v>49</v>
      </c>
      <c r="E1040" s="6" t="s">
        <v>50</v>
      </c>
      <c r="F1040" s="6" t="s">
        <v>908</v>
      </c>
      <c r="G1040" s="7" t="n">
        <f aca="false">J1040*S1040</f>
        <v>673.939863608183</v>
      </c>
      <c r="H1040" s="7" t="n">
        <f aca="false">I1040*Parâmetros!$B$6/100*S1040</f>
        <v>26.6603843769374</v>
      </c>
      <c r="I1040" s="8" t="n">
        <v>16864</v>
      </c>
      <c r="J1040" s="8" t="n">
        <v>4263</v>
      </c>
      <c r="K1040" s="9" t="n">
        <f aca="false">J1040/I1040</f>
        <v>0.252787001897533</v>
      </c>
      <c r="L1040" s="10" t="n">
        <v>0.258</v>
      </c>
      <c r="M1040" s="6" t="str">
        <f aca="false">IF(K1040&gt;L1040,"sim","não")</f>
        <v>não</v>
      </c>
      <c r="N1040" s="11" t="n">
        <v>1.03</v>
      </c>
      <c r="O1040" s="8" t="n">
        <v>6538</v>
      </c>
      <c r="P1040" s="8" t="n">
        <v>4753</v>
      </c>
      <c r="Q1040" s="9" t="n">
        <f aca="false">O1040/(O1040+P1040)</f>
        <v>0.579045257284563</v>
      </c>
      <c r="R1040" s="10" t="n">
        <v>0.601</v>
      </c>
      <c r="S1040" s="12" t="n">
        <f aca="false">2*Q1040-1</f>
        <v>0.158090514569126</v>
      </c>
      <c r="T1040" s="10" t="n">
        <v>0.115</v>
      </c>
      <c r="U1040" s="6" t="s">
        <v>52</v>
      </c>
      <c r="V1040" s="6" t="s">
        <v>53</v>
      </c>
      <c r="W1040" s="6" t="s">
        <v>54</v>
      </c>
      <c r="X1040" s="6" t="s">
        <v>2306</v>
      </c>
      <c r="Y1040" s="8" t="n">
        <v>18131</v>
      </c>
    </row>
    <row r="1041" customFormat="false" ht="15" hidden="false" customHeight="false" outlineLevel="0" collapsed="false">
      <c r="A1041" s="5" t="n">
        <f aca="false">RANK(G1041,$G$2:$G$1311)</f>
        <v>1040</v>
      </c>
      <c r="B1041" s="6" t="str">
        <f aca="false">IF(G1041&gt;=Parâmetros!$B$4,"A",IF(G1041&gt;=Parâmetros!$B$5,"B","C"))</f>
        <v>C</v>
      </c>
      <c r="C1041" s="6" t="s">
        <v>2307</v>
      </c>
      <c r="D1041" s="6" t="s">
        <v>66</v>
      </c>
      <c r="E1041" s="6" t="s">
        <v>50</v>
      </c>
      <c r="F1041" s="6" t="s">
        <v>1293</v>
      </c>
      <c r="G1041" s="7" t="n">
        <f aca="false">J1041*S1041</f>
        <v>673.184473632621</v>
      </c>
      <c r="H1041" s="7" t="n">
        <f aca="false">I1041*Parâmetros!$B$6/100*S1041</f>
        <v>48.8417623995295</v>
      </c>
      <c r="I1041" s="8" t="n">
        <v>12929</v>
      </c>
      <c r="J1041" s="8" t="n">
        <v>1782</v>
      </c>
      <c r="K1041" s="9" t="n">
        <f aca="false">J1041/I1041</f>
        <v>0.137829685203805</v>
      </c>
      <c r="L1041" s="10" t="n">
        <v>0.144</v>
      </c>
      <c r="M1041" s="6" t="str">
        <f aca="false">IF(K1041&gt;L1041,"sim","não")</f>
        <v>não</v>
      </c>
      <c r="N1041" s="11" t="n">
        <v>-1.01</v>
      </c>
      <c r="O1041" s="8" t="n">
        <v>7028</v>
      </c>
      <c r="P1041" s="8" t="n">
        <v>3174</v>
      </c>
      <c r="Q1041" s="9" t="n">
        <f aca="false">O1041/(O1041+P1041)</f>
        <v>0.688884532444619</v>
      </c>
      <c r="R1041" s="10" t="n">
        <v>0.73</v>
      </c>
      <c r="S1041" s="12" t="n">
        <f aca="false">2*Q1041-1</f>
        <v>0.377769064889237</v>
      </c>
      <c r="T1041" s="10" t="n">
        <v>0.121</v>
      </c>
      <c r="U1041" s="6" t="s">
        <v>63</v>
      </c>
      <c r="V1041" s="6" t="s">
        <v>59</v>
      </c>
      <c r="W1041" s="6" t="s">
        <v>54</v>
      </c>
      <c r="X1041" s="6" t="s">
        <v>2308</v>
      </c>
      <c r="Y1041" s="8" t="n">
        <v>13636</v>
      </c>
    </row>
    <row r="1042" customFormat="false" ht="15" hidden="false" customHeight="false" outlineLevel="0" collapsed="false">
      <c r="A1042" s="5" t="n">
        <f aca="false">RANK(G1042,$G$2:$G$1311)</f>
        <v>1041</v>
      </c>
      <c r="B1042" s="6" t="str">
        <f aca="false">IF(G1042&gt;=Parâmetros!$B$4,"A",IF(G1042&gt;=Parâmetros!$B$5,"B","C"))</f>
        <v>C</v>
      </c>
      <c r="C1042" s="6" t="s">
        <v>2249</v>
      </c>
      <c r="D1042" s="6" t="s">
        <v>123</v>
      </c>
      <c r="E1042" s="6" t="s">
        <v>50</v>
      </c>
      <c r="F1042" s="6" t="s">
        <v>2249</v>
      </c>
      <c r="G1042" s="7" t="n">
        <f aca="false">J1042*S1042</f>
        <v>672.902680197762</v>
      </c>
      <c r="H1042" s="7" t="n">
        <f aca="false">I1042*Parâmetros!$B$6/100*S1042</f>
        <v>43.0571168358054</v>
      </c>
      <c r="I1042" s="8" t="n">
        <v>19900</v>
      </c>
      <c r="J1042" s="8" t="n">
        <v>3110</v>
      </c>
      <c r="K1042" s="9" t="n">
        <f aca="false">J1042/I1042</f>
        <v>0.156281407035176</v>
      </c>
      <c r="L1042" s="10" t="n">
        <v>0.152</v>
      </c>
      <c r="M1042" s="6" t="str">
        <f aca="false">IF(K1042&gt;L1042,"sim","não")</f>
        <v>sim</v>
      </c>
      <c r="N1042" s="11" t="n">
        <v>0.91</v>
      </c>
      <c r="O1042" s="8" t="n">
        <v>9349</v>
      </c>
      <c r="P1042" s="8" t="n">
        <v>6023</v>
      </c>
      <c r="Q1042" s="9" t="n">
        <f aca="false">O1042/(O1042+P1042)</f>
        <v>0.608183710642727</v>
      </c>
      <c r="R1042" s="10" t="n">
        <v>0.695</v>
      </c>
      <c r="S1042" s="12" t="n">
        <f aca="false">2*Q1042-1</f>
        <v>0.216367421285454</v>
      </c>
      <c r="T1042" s="10" t="n">
        <v>0.081</v>
      </c>
      <c r="U1042" s="6" t="s">
        <v>96</v>
      </c>
      <c r="V1042" s="6" t="s">
        <v>72</v>
      </c>
      <c r="W1042" s="6" t="s">
        <v>54</v>
      </c>
      <c r="X1042" s="6" t="s">
        <v>2309</v>
      </c>
      <c r="Y1042" s="8" t="n">
        <v>28796</v>
      </c>
    </row>
    <row r="1043" customFormat="false" ht="15" hidden="false" customHeight="false" outlineLevel="0" collapsed="false">
      <c r="A1043" s="5" t="n">
        <f aca="false">RANK(G1043,$G$2:$G$1311)</f>
        <v>1042</v>
      </c>
      <c r="B1043" s="6" t="str">
        <f aca="false">IF(G1043&gt;=Parâmetros!$B$4,"A",IF(G1043&gt;=Parâmetros!$B$5,"B","C"))</f>
        <v>C</v>
      </c>
      <c r="C1043" s="6" t="s">
        <v>2310</v>
      </c>
      <c r="D1043" s="6" t="s">
        <v>1100</v>
      </c>
      <c r="E1043" s="6" t="s">
        <v>209</v>
      </c>
      <c r="F1043" s="6" t="s">
        <v>2055</v>
      </c>
      <c r="G1043" s="7" t="n">
        <f aca="false">J1043*S1043</f>
        <v>671.663641217299</v>
      </c>
      <c r="H1043" s="7" t="n">
        <f aca="false">I1043*Parâmetros!$B$6/100*S1043</f>
        <v>29.9428457020822</v>
      </c>
      <c r="I1043" s="8" t="n">
        <v>10405</v>
      </c>
      <c r="J1043" s="8" t="n">
        <v>2334</v>
      </c>
      <c r="K1043" s="9" t="n">
        <f aca="false">J1043/I1043</f>
        <v>0.224315233061028</v>
      </c>
      <c r="L1043" s="10" t="n">
        <v>0.234</v>
      </c>
      <c r="M1043" s="6" t="str">
        <f aca="false">IF(K1043&gt;L1043,"sim","não")</f>
        <v>não</v>
      </c>
      <c r="N1043" s="11" t="n">
        <v>11.42</v>
      </c>
      <c r="O1043" s="8" t="n">
        <v>4824</v>
      </c>
      <c r="P1043" s="8" t="n">
        <v>2668</v>
      </c>
      <c r="Q1043" s="9" t="n">
        <f aca="false">O1043/(O1043+P1043)</f>
        <v>0.643886812600107</v>
      </c>
      <c r="R1043" s="10" t="n">
        <v>0.686</v>
      </c>
      <c r="S1043" s="12" t="n">
        <f aca="false">2*Q1043-1</f>
        <v>0.287773625200214</v>
      </c>
      <c r="T1043" s="10" t="n">
        <v>0.067</v>
      </c>
      <c r="U1043" s="6" t="s">
        <v>83</v>
      </c>
      <c r="V1043" s="6" t="s">
        <v>53</v>
      </c>
      <c r="W1043" s="6" t="s">
        <v>54</v>
      </c>
      <c r="X1043" s="6" t="s">
        <v>2311</v>
      </c>
      <c r="Y1043" s="8" t="n">
        <v>11291</v>
      </c>
    </row>
    <row r="1044" customFormat="false" ht="15" hidden="false" customHeight="false" outlineLevel="0" collapsed="false">
      <c r="A1044" s="5" t="n">
        <f aca="false">RANK(G1044,$G$2:$G$1311)</f>
        <v>1043</v>
      </c>
      <c r="B1044" s="6" t="str">
        <f aca="false">IF(G1044&gt;=Parâmetros!$B$4,"A",IF(G1044&gt;=Parâmetros!$B$5,"B","C"))</f>
        <v>C</v>
      </c>
      <c r="C1044" s="6" t="s">
        <v>2312</v>
      </c>
      <c r="D1044" s="6" t="s">
        <v>49</v>
      </c>
      <c r="E1044" s="6" t="s">
        <v>50</v>
      </c>
      <c r="F1044" s="6" t="s">
        <v>429</v>
      </c>
      <c r="G1044" s="7" t="n">
        <f aca="false">J1044*S1044</f>
        <v>670.869998915754</v>
      </c>
      <c r="H1044" s="7" t="n">
        <f aca="false">I1044*Parâmetros!$B$6/100*S1044</f>
        <v>35.788356283205</v>
      </c>
      <c r="I1044" s="8" t="n">
        <v>12451</v>
      </c>
      <c r="J1044" s="8" t="n">
        <v>2334</v>
      </c>
      <c r="K1044" s="9" t="n">
        <f aca="false">J1044/I1044</f>
        <v>0.187454822905791</v>
      </c>
      <c r="L1044" s="10" t="n">
        <v>0.207</v>
      </c>
      <c r="M1044" s="6" t="str">
        <f aca="false">IF(K1044&gt;L1044,"sim","não")</f>
        <v>não</v>
      </c>
      <c r="N1044" s="11" t="n">
        <v>1.44</v>
      </c>
      <c r="O1044" s="8" t="n">
        <v>5937</v>
      </c>
      <c r="P1044" s="8" t="n">
        <v>3286</v>
      </c>
      <c r="Q1044" s="9" t="n">
        <f aca="false">O1044/(O1044+P1044)</f>
        <v>0.643716794969099</v>
      </c>
      <c r="R1044" s="10" t="n">
        <v>0.746</v>
      </c>
      <c r="S1044" s="12" t="n">
        <f aca="false">2*Q1044-1</f>
        <v>0.287433589938198</v>
      </c>
      <c r="T1044" s="10" t="n">
        <v>0.095</v>
      </c>
      <c r="U1044" s="6" t="s">
        <v>52</v>
      </c>
      <c r="V1044" s="6" t="s">
        <v>53</v>
      </c>
      <c r="W1044" s="6" t="s">
        <v>54</v>
      </c>
      <c r="X1044" s="6" t="s">
        <v>2313</v>
      </c>
      <c r="Y1044" s="8" t="n">
        <v>13614</v>
      </c>
    </row>
    <row r="1045" customFormat="false" ht="15" hidden="false" customHeight="false" outlineLevel="0" collapsed="false">
      <c r="A1045" s="5" t="n">
        <f aca="false">RANK(G1045,$G$2:$G$1311)</f>
        <v>1044</v>
      </c>
      <c r="B1045" s="6" t="str">
        <f aca="false">IF(G1045&gt;=Parâmetros!$B$4,"A",IF(G1045&gt;=Parâmetros!$B$5,"B","C"))</f>
        <v>C</v>
      </c>
      <c r="C1045" s="6" t="s">
        <v>2314</v>
      </c>
      <c r="D1045" s="6" t="s">
        <v>407</v>
      </c>
      <c r="E1045" s="6" t="s">
        <v>50</v>
      </c>
      <c r="F1045" s="6" t="s">
        <v>1246</v>
      </c>
      <c r="G1045" s="7" t="n">
        <f aca="false">J1045*S1045</f>
        <v>670.164884900507</v>
      </c>
      <c r="H1045" s="7" t="n">
        <f aca="false">I1045*Parâmetros!$B$6/100*S1045</f>
        <v>36.7706929379633</v>
      </c>
      <c r="I1045" s="8" t="n">
        <v>17267</v>
      </c>
      <c r="J1045" s="8" t="n">
        <v>3147</v>
      </c>
      <c r="K1045" s="9" t="n">
        <f aca="false">J1045/I1045</f>
        <v>0.182255168819135</v>
      </c>
      <c r="L1045" s="10" t="n">
        <v>0.19</v>
      </c>
      <c r="M1045" s="6" t="str">
        <f aca="false">IF(K1045&gt;L1045,"sim","não")</f>
        <v>não</v>
      </c>
      <c r="N1045" s="11" t="n">
        <v>-1.82</v>
      </c>
      <c r="O1045" s="8" t="n">
        <v>7772</v>
      </c>
      <c r="P1045" s="8" t="n">
        <v>5043</v>
      </c>
      <c r="Q1045" s="9" t="n">
        <f aca="false">O1045/(O1045+P1045)</f>
        <v>0.606476785017558</v>
      </c>
      <c r="R1045" s="10" t="n">
        <v>0.636</v>
      </c>
      <c r="S1045" s="12" t="n">
        <f aca="false">2*Q1045-1</f>
        <v>0.212953570035115</v>
      </c>
      <c r="T1045" s="10" t="n">
        <v>0.1</v>
      </c>
      <c r="U1045" s="6" t="s">
        <v>96</v>
      </c>
      <c r="V1045" s="6" t="s">
        <v>72</v>
      </c>
      <c r="W1045" s="6" t="s">
        <v>211</v>
      </c>
      <c r="X1045" s="6" t="s">
        <v>2315</v>
      </c>
      <c r="Y1045" s="8" t="n">
        <v>23031</v>
      </c>
    </row>
    <row r="1046" customFormat="false" ht="15" hidden="false" customHeight="false" outlineLevel="0" collapsed="false">
      <c r="A1046" s="5" t="n">
        <f aca="false">RANK(G1046,$G$2:$G$1311)</f>
        <v>1045</v>
      </c>
      <c r="B1046" s="6" t="str">
        <f aca="false">IF(G1046&gt;=Parâmetros!$B$4,"A",IF(G1046&gt;=Parâmetros!$B$5,"B","C"))</f>
        <v>C</v>
      </c>
      <c r="C1046" s="6" t="s">
        <v>2316</v>
      </c>
      <c r="D1046" s="6" t="s">
        <v>407</v>
      </c>
      <c r="E1046" s="6" t="s">
        <v>50</v>
      </c>
      <c r="F1046" s="6" t="s">
        <v>408</v>
      </c>
      <c r="G1046" s="7" t="n">
        <f aca="false">J1046*S1046</f>
        <v>668.836389647549</v>
      </c>
      <c r="H1046" s="7" t="n">
        <f aca="false">I1046*Parâmetros!$B$6/100*S1046</f>
        <v>37.49226037196</v>
      </c>
      <c r="I1046" s="8" t="n">
        <v>10219</v>
      </c>
      <c r="J1046" s="8" t="n">
        <v>1823</v>
      </c>
      <c r="K1046" s="9" t="n">
        <f aca="false">J1046/I1046</f>
        <v>0.178393189157452</v>
      </c>
      <c r="L1046" s="10" t="n">
        <v>0.169</v>
      </c>
      <c r="M1046" s="6" t="str">
        <f aca="false">IF(K1046&gt;L1046,"sim","não")</f>
        <v>sim</v>
      </c>
      <c r="N1046" s="11" t="n">
        <v>2.01</v>
      </c>
      <c r="O1046" s="8" t="n">
        <v>5255</v>
      </c>
      <c r="P1046" s="8" t="n">
        <v>2434</v>
      </c>
      <c r="Q1046" s="9" t="n">
        <f aca="false">O1046/(O1046+P1046)</f>
        <v>0.683443880868774</v>
      </c>
      <c r="R1046" s="10" t="n">
        <v>0.693</v>
      </c>
      <c r="S1046" s="12" t="n">
        <f aca="false">2*Q1046-1</f>
        <v>0.366887761737547</v>
      </c>
      <c r="T1046" s="10" t="n">
        <v>0.114</v>
      </c>
      <c r="U1046" s="6" t="s">
        <v>96</v>
      </c>
      <c r="V1046" s="6" t="s">
        <v>72</v>
      </c>
      <c r="W1046" s="6" t="s">
        <v>211</v>
      </c>
      <c r="X1046" s="6" t="s">
        <v>2317</v>
      </c>
      <c r="Y1046" s="8" t="n">
        <v>11632</v>
      </c>
    </row>
    <row r="1047" customFormat="false" ht="15" hidden="false" customHeight="false" outlineLevel="0" collapsed="false">
      <c r="A1047" s="5" t="n">
        <f aca="false">RANK(G1047,$G$2:$G$1311)</f>
        <v>1046</v>
      </c>
      <c r="B1047" s="6" t="str">
        <f aca="false">IF(G1047&gt;=Parâmetros!$B$4,"A",IF(G1047&gt;=Parâmetros!$B$5,"B","C"))</f>
        <v>C</v>
      </c>
      <c r="C1047" s="6" t="s">
        <v>2318</v>
      </c>
      <c r="D1047" s="6" t="s">
        <v>407</v>
      </c>
      <c r="E1047" s="6" t="s">
        <v>50</v>
      </c>
      <c r="F1047" s="6" t="s">
        <v>1054</v>
      </c>
      <c r="G1047" s="7" t="n">
        <f aca="false">J1047*S1047</f>
        <v>668.658986855708</v>
      </c>
      <c r="H1047" s="7" t="n">
        <f aca="false">I1047*Parâmetros!$B$6/100*S1047</f>
        <v>34.8756830601093</v>
      </c>
      <c r="I1047" s="8" t="n">
        <v>9065</v>
      </c>
      <c r="J1047" s="8" t="n">
        <v>1738</v>
      </c>
      <c r="K1047" s="9" t="n">
        <f aca="false">J1047/I1047</f>
        <v>0.191726420297849</v>
      </c>
      <c r="L1047" s="10" t="n">
        <v>0.184</v>
      </c>
      <c r="M1047" s="6" t="str">
        <f aca="false">IF(K1047&gt;L1047,"sim","não")</f>
        <v>sim</v>
      </c>
      <c r="N1047" s="11" t="n">
        <v>-0.76</v>
      </c>
      <c r="O1047" s="8" t="n">
        <v>4688</v>
      </c>
      <c r="P1047" s="8" t="n">
        <v>2083</v>
      </c>
      <c r="Q1047" s="9" t="n">
        <f aca="false">O1047/(O1047+P1047)</f>
        <v>0.692364495643184</v>
      </c>
      <c r="R1047" s="10" t="n">
        <v>0.709</v>
      </c>
      <c r="S1047" s="12" t="n">
        <f aca="false">2*Q1047-1</f>
        <v>0.384728991286368</v>
      </c>
      <c r="T1047" s="10" t="n">
        <v>0.101</v>
      </c>
      <c r="U1047" s="6" t="s">
        <v>102</v>
      </c>
      <c r="V1047" s="6" t="s">
        <v>72</v>
      </c>
      <c r="W1047" s="6" t="s">
        <v>211</v>
      </c>
      <c r="X1047" s="6" t="s">
        <v>2319</v>
      </c>
      <c r="Y1047" s="8" t="n">
        <v>10125</v>
      </c>
    </row>
    <row r="1048" customFormat="false" ht="15" hidden="false" customHeight="false" outlineLevel="0" collapsed="false">
      <c r="A1048" s="5" t="n">
        <f aca="false">RANK(G1048,$G$2:$G$1311)</f>
        <v>1047</v>
      </c>
      <c r="B1048" s="6" t="str">
        <f aca="false">IF(G1048&gt;=Parâmetros!$B$4,"A",IF(G1048&gt;=Parâmetros!$B$5,"B","C"))</f>
        <v>C</v>
      </c>
      <c r="C1048" s="6" t="s">
        <v>2320</v>
      </c>
      <c r="D1048" s="6" t="s">
        <v>86</v>
      </c>
      <c r="E1048" s="6" t="s">
        <v>50</v>
      </c>
      <c r="F1048" s="6" t="s">
        <v>2321</v>
      </c>
      <c r="G1048" s="7" t="n">
        <f aca="false">J1048*S1048</f>
        <v>667.875130580124</v>
      </c>
      <c r="H1048" s="7" t="n">
        <f aca="false">I1048*Parâmetros!$B$6/100*S1048</f>
        <v>30.6128908698377</v>
      </c>
      <c r="I1048" s="8" t="n">
        <v>19650</v>
      </c>
      <c r="J1048" s="8" t="n">
        <v>4287</v>
      </c>
      <c r="K1048" s="9" t="n">
        <f aca="false">J1048/I1048</f>
        <v>0.218167938931298</v>
      </c>
      <c r="L1048" s="10" t="n">
        <v>0.284</v>
      </c>
      <c r="M1048" s="6" t="str">
        <f aca="false">IF(K1048&gt;L1048,"sim","não")</f>
        <v>não</v>
      </c>
      <c r="N1048" s="11" t="n">
        <v>1.62</v>
      </c>
      <c r="O1048" s="8" t="n">
        <v>8298</v>
      </c>
      <c r="P1048" s="8" t="n">
        <v>6061</v>
      </c>
      <c r="Q1048" s="9" t="n">
        <f aca="false">O1048/(O1048+P1048)</f>
        <v>0.577895396615363</v>
      </c>
      <c r="R1048" s="10" t="n">
        <v>0.675</v>
      </c>
      <c r="S1048" s="12" t="n">
        <f aca="false">2*Q1048-1</f>
        <v>0.155790793230726</v>
      </c>
      <c r="T1048" s="10" t="n">
        <v>0.074</v>
      </c>
      <c r="U1048" s="6" t="s">
        <v>63</v>
      </c>
      <c r="V1048" s="6" t="s">
        <v>59</v>
      </c>
      <c r="W1048" s="6" t="s">
        <v>54</v>
      </c>
      <c r="X1048" s="6" t="s">
        <v>2322</v>
      </c>
      <c r="Y1048" s="8" t="n">
        <v>28599</v>
      </c>
    </row>
    <row r="1049" customFormat="false" ht="15" hidden="false" customHeight="false" outlineLevel="0" collapsed="false">
      <c r="A1049" s="5" t="n">
        <f aca="false">RANK(G1049,$G$2:$G$1311)</f>
        <v>1048</v>
      </c>
      <c r="B1049" s="6" t="str">
        <f aca="false">IF(G1049&gt;=Parâmetros!$B$4,"A",IF(G1049&gt;=Parâmetros!$B$5,"B","C"))</f>
        <v>C</v>
      </c>
      <c r="C1049" s="6" t="s">
        <v>2323</v>
      </c>
      <c r="D1049" s="6" t="s">
        <v>86</v>
      </c>
      <c r="E1049" s="6" t="s">
        <v>50</v>
      </c>
      <c r="F1049" s="6" t="s">
        <v>1450</v>
      </c>
      <c r="G1049" s="7" t="n">
        <f aca="false">J1049*S1049</f>
        <v>664.931746031746</v>
      </c>
      <c r="H1049" s="7" t="n">
        <f aca="false">I1049*Parâmetros!$B$6/100*S1049</f>
        <v>41.3111164021164</v>
      </c>
      <c r="I1049" s="8" t="n">
        <v>9487</v>
      </c>
      <c r="J1049" s="8" t="n">
        <v>1527</v>
      </c>
      <c r="K1049" s="9" t="n">
        <f aca="false">J1049/I1049</f>
        <v>0.160957099188363</v>
      </c>
      <c r="L1049" s="10" t="n">
        <v>0.175</v>
      </c>
      <c r="M1049" s="6" t="str">
        <f aca="false">IF(K1049&gt;L1049,"sim","não")</f>
        <v>não</v>
      </c>
      <c r="N1049" s="11" t="n">
        <v>1.78</v>
      </c>
      <c r="O1049" s="8" t="n">
        <v>5426</v>
      </c>
      <c r="P1049" s="8" t="n">
        <v>2134</v>
      </c>
      <c r="Q1049" s="9" t="n">
        <f aca="false">O1049/(O1049+P1049)</f>
        <v>0.717724867724868</v>
      </c>
      <c r="R1049" s="10" t="n">
        <v>0.78</v>
      </c>
      <c r="S1049" s="12" t="n">
        <f aca="false">2*Q1049-1</f>
        <v>0.435449735449736</v>
      </c>
      <c r="T1049" s="10" t="n">
        <v>0.067</v>
      </c>
      <c r="U1049" s="6" t="s">
        <v>58</v>
      </c>
      <c r="V1049" s="6" t="s">
        <v>59</v>
      </c>
      <c r="W1049" s="6" t="s">
        <v>54</v>
      </c>
      <c r="X1049" s="6" t="s">
        <v>2324</v>
      </c>
      <c r="Y1049" s="8" t="n">
        <v>10873</v>
      </c>
    </row>
    <row r="1050" customFormat="false" ht="15" hidden="false" customHeight="false" outlineLevel="0" collapsed="false">
      <c r="A1050" s="5" t="n">
        <f aca="false">RANK(G1050,$G$2:$G$1311)</f>
        <v>1049</v>
      </c>
      <c r="B1050" s="6" t="str">
        <f aca="false">IF(G1050&gt;=Parâmetros!$B$4,"A",IF(G1050&gt;=Parâmetros!$B$5,"B","C"))</f>
        <v>C</v>
      </c>
      <c r="C1050" s="6" t="s">
        <v>2325</v>
      </c>
      <c r="D1050" s="6" t="s">
        <v>141</v>
      </c>
      <c r="E1050" s="6" t="s">
        <v>142</v>
      </c>
      <c r="F1050" s="6" t="s">
        <v>2326</v>
      </c>
      <c r="G1050" s="7" t="n">
        <f aca="false">J1050*S1050</f>
        <v>662.018339610283</v>
      </c>
      <c r="H1050" s="7" t="n">
        <f aca="false">I1050*Parâmetros!$B$6/100*S1050</f>
        <v>26.6622875388898</v>
      </c>
      <c r="I1050" s="8" t="n">
        <v>18357</v>
      </c>
      <c r="J1050" s="8" t="n">
        <v>4558</v>
      </c>
      <c r="K1050" s="9" t="n">
        <f aca="false">J1050/I1050</f>
        <v>0.248297652121806</v>
      </c>
      <c r="L1050" s="10" t="n">
        <v>0.238</v>
      </c>
      <c r="M1050" s="6" t="str">
        <f aca="false">IF(K1050&gt;L1050,"sim","não")</f>
        <v>sim</v>
      </c>
      <c r="N1050" s="11" t="n">
        <v>-0.87</v>
      </c>
      <c r="O1050" s="8" t="n">
        <v>6994</v>
      </c>
      <c r="P1050" s="8" t="n">
        <v>5220</v>
      </c>
      <c r="Q1050" s="9" t="n">
        <f aca="false">O1050/(O1050+P1050)</f>
        <v>0.572621581791387</v>
      </c>
      <c r="R1050" s="10" t="n">
        <v>0.596</v>
      </c>
      <c r="S1050" s="12" t="n">
        <f aca="false">2*Q1050-1</f>
        <v>0.145243163582774</v>
      </c>
      <c r="T1050" s="10" t="n">
        <v>0.165</v>
      </c>
      <c r="U1050" s="6" t="s">
        <v>52</v>
      </c>
      <c r="V1050" s="6" t="s">
        <v>53</v>
      </c>
      <c r="W1050" s="6" t="s">
        <v>54</v>
      </c>
      <c r="X1050" s="6" t="s">
        <v>2327</v>
      </c>
      <c r="Y1050" s="8" t="n">
        <v>23423</v>
      </c>
    </row>
    <row r="1051" customFormat="false" ht="15" hidden="false" customHeight="false" outlineLevel="0" collapsed="false">
      <c r="A1051" s="5" t="n">
        <f aca="false">RANK(G1051,$G$2:$G$1311)</f>
        <v>1050</v>
      </c>
      <c r="B1051" s="6" t="str">
        <f aca="false">IF(G1051&gt;=Parâmetros!$B$4,"A",IF(G1051&gt;=Parâmetros!$B$5,"B","C"))</f>
        <v>C</v>
      </c>
      <c r="C1051" s="6" t="s">
        <v>2328</v>
      </c>
      <c r="D1051" s="6" t="s">
        <v>772</v>
      </c>
      <c r="E1051" s="6" t="s">
        <v>142</v>
      </c>
      <c r="F1051" s="6" t="s">
        <v>773</v>
      </c>
      <c r="G1051" s="7" t="n">
        <f aca="false">J1051*S1051</f>
        <v>660.600345025877</v>
      </c>
      <c r="H1051" s="7" t="n">
        <f aca="false">I1051*Parâmetros!$B$6/100*S1051</f>
        <v>30.5144611845888</v>
      </c>
      <c r="I1051" s="8" t="n">
        <v>24297</v>
      </c>
      <c r="J1051" s="8" t="n">
        <v>5260</v>
      </c>
      <c r="K1051" s="9" t="n">
        <f aca="false">J1051/I1051</f>
        <v>0.216487632217969</v>
      </c>
      <c r="L1051" s="10" t="n">
        <v>0.219</v>
      </c>
      <c r="M1051" s="6" t="str">
        <f aca="false">IF(K1051&gt;L1051,"sim","não")</f>
        <v>não</v>
      </c>
      <c r="N1051" s="11" t="n">
        <v>0.29</v>
      </c>
      <c r="O1051" s="8" t="n">
        <v>9787</v>
      </c>
      <c r="P1051" s="8" t="n">
        <v>7603</v>
      </c>
      <c r="Q1051" s="9" t="n">
        <f aca="false">O1051/(O1051+P1051)</f>
        <v>0.56279470960322</v>
      </c>
      <c r="R1051" s="10" t="n">
        <v>0.59</v>
      </c>
      <c r="S1051" s="12" t="n">
        <f aca="false">2*Q1051-1</f>
        <v>0.12558941920644</v>
      </c>
      <c r="T1051" s="10" t="n">
        <v>0.099</v>
      </c>
      <c r="U1051" s="6" t="s">
        <v>83</v>
      </c>
      <c r="V1051" s="6" t="s">
        <v>53</v>
      </c>
      <c r="W1051" s="6" t="s">
        <v>211</v>
      </c>
      <c r="X1051" s="6" t="s">
        <v>2329</v>
      </c>
      <c r="Y1051" s="8" t="n">
        <v>28931</v>
      </c>
    </row>
    <row r="1052" customFormat="false" ht="15" hidden="false" customHeight="false" outlineLevel="0" collapsed="false">
      <c r="A1052" s="5" t="n">
        <f aca="false">RANK(G1052,$G$2:$G$1311)</f>
        <v>1051</v>
      </c>
      <c r="B1052" s="6" t="str">
        <f aca="false">IF(G1052&gt;=Parâmetros!$B$4,"A",IF(G1052&gt;=Parâmetros!$B$5,"B","C"))</f>
        <v>C</v>
      </c>
      <c r="C1052" s="6" t="s">
        <v>2330</v>
      </c>
      <c r="D1052" s="6" t="s">
        <v>407</v>
      </c>
      <c r="E1052" s="6" t="s">
        <v>50</v>
      </c>
      <c r="F1052" s="6" t="s">
        <v>1246</v>
      </c>
      <c r="G1052" s="7" t="n">
        <f aca="false">J1052*S1052</f>
        <v>658.521320649133</v>
      </c>
      <c r="H1052" s="7" t="n">
        <f aca="false">I1052*Parâmetros!$B$6/100*S1052</f>
        <v>42.751975377728</v>
      </c>
      <c r="I1052" s="8" t="n">
        <v>11530</v>
      </c>
      <c r="J1052" s="8" t="n">
        <v>1776</v>
      </c>
      <c r="K1052" s="9" t="n">
        <f aca="false">J1052/I1052</f>
        <v>0.154032957502168</v>
      </c>
      <c r="L1052" s="10" t="n">
        <v>0.172</v>
      </c>
      <c r="M1052" s="6" t="str">
        <f aca="false">IF(K1052&gt;L1052,"sim","não")</f>
        <v>não</v>
      </c>
      <c r="N1052" s="11" t="n">
        <v>1.41</v>
      </c>
      <c r="O1052" s="8" t="n">
        <v>6124</v>
      </c>
      <c r="P1052" s="8" t="n">
        <v>2811</v>
      </c>
      <c r="Q1052" s="9" t="n">
        <f aca="false">O1052/(O1052+P1052)</f>
        <v>0.685394515948517</v>
      </c>
      <c r="R1052" s="10" t="n">
        <v>0.693</v>
      </c>
      <c r="S1052" s="12" t="n">
        <f aca="false">2*Q1052-1</f>
        <v>0.370789031897034</v>
      </c>
      <c r="T1052" s="10" t="n">
        <v>0.086</v>
      </c>
      <c r="U1052" s="6" t="s">
        <v>96</v>
      </c>
      <c r="V1052" s="6" t="s">
        <v>72</v>
      </c>
      <c r="W1052" s="6" t="s">
        <v>211</v>
      </c>
      <c r="X1052" s="6" t="s">
        <v>2331</v>
      </c>
      <c r="Y1052" s="8" t="n">
        <v>11615</v>
      </c>
    </row>
    <row r="1053" customFormat="false" ht="15" hidden="false" customHeight="false" outlineLevel="0" collapsed="false">
      <c r="A1053" s="5" t="n">
        <f aca="false">RANK(G1053,$G$2:$G$1311)</f>
        <v>1052</v>
      </c>
      <c r="B1053" s="6" t="str">
        <f aca="false">IF(G1053&gt;=Parâmetros!$B$4,"A",IF(G1053&gt;=Parâmetros!$B$5,"B","C"))</f>
        <v>C</v>
      </c>
      <c r="C1053" s="6" t="s">
        <v>2332</v>
      </c>
      <c r="D1053" s="6" t="s">
        <v>49</v>
      </c>
      <c r="E1053" s="6" t="s">
        <v>50</v>
      </c>
      <c r="F1053" s="6" t="s">
        <v>199</v>
      </c>
      <c r="G1053" s="7" t="n">
        <f aca="false">J1053*S1053</f>
        <v>657.971481763561</v>
      </c>
      <c r="H1053" s="7" t="n">
        <f aca="false">I1053*Parâmetros!$B$6/100*S1053</f>
        <v>39.8731217737158</v>
      </c>
      <c r="I1053" s="8" t="n">
        <v>15956</v>
      </c>
      <c r="J1053" s="8" t="n">
        <v>2633</v>
      </c>
      <c r="K1053" s="9" t="n">
        <f aca="false">J1053/I1053</f>
        <v>0.16501629481073</v>
      </c>
      <c r="L1053" s="10" t="n">
        <v>0.184</v>
      </c>
      <c r="M1053" s="6" t="str">
        <f aca="false">IF(K1053&gt;L1053,"sim","não")</f>
        <v>não</v>
      </c>
      <c r="N1053" s="11" t="n">
        <v>-0.41</v>
      </c>
      <c r="O1053" s="8" t="n">
        <v>7385</v>
      </c>
      <c r="P1053" s="8" t="n">
        <v>4432</v>
      </c>
      <c r="Q1053" s="9" t="n">
        <f aca="false">O1053/(O1053+P1053)</f>
        <v>0.624947110095625</v>
      </c>
      <c r="R1053" s="10" t="n">
        <v>0.692</v>
      </c>
      <c r="S1053" s="12" t="n">
        <f aca="false">2*Q1053-1</f>
        <v>0.24989422019125</v>
      </c>
      <c r="T1053" s="10" t="n">
        <v>0.058</v>
      </c>
      <c r="U1053" s="6" t="s">
        <v>144</v>
      </c>
      <c r="V1053" s="6" t="s">
        <v>72</v>
      </c>
      <c r="W1053" s="6" t="s">
        <v>54</v>
      </c>
      <c r="X1053" s="6" t="s">
        <v>2333</v>
      </c>
      <c r="Y1053" s="8" t="n">
        <v>20785</v>
      </c>
    </row>
    <row r="1054" customFormat="false" ht="15" hidden="false" customHeight="false" outlineLevel="0" collapsed="false">
      <c r="A1054" s="5" t="n">
        <f aca="false">RANK(G1054,$G$2:$G$1311)</f>
        <v>1053</v>
      </c>
      <c r="B1054" s="6" t="str">
        <f aca="false">IF(G1054&gt;=Parâmetros!$B$4,"A",IF(G1054&gt;=Parâmetros!$B$5,"B","C"))</f>
        <v>C</v>
      </c>
      <c r="C1054" s="6" t="s">
        <v>2334</v>
      </c>
      <c r="D1054" s="6" t="s">
        <v>1798</v>
      </c>
      <c r="E1054" s="6" t="s">
        <v>1799</v>
      </c>
      <c r="F1054" s="6" t="s">
        <v>1800</v>
      </c>
      <c r="G1054" s="7" t="n">
        <f aca="false">J1054*S1054</f>
        <v>654.467620995228</v>
      </c>
      <c r="H1054" s="7" t="n">
        <f aca="false">I1054*Parâmetros!$B$6/100*S1054</f>
        <v>36.7920605706495</v>
      </c>
      <c r="I1054" s="8" t="n">
        <v>13537</v>
      </c>
      <c r="J1054" s="8" t="n">
        <v>2408</v>
      </c>
      <c r="K1054" s="9" t="n">
        <f aca="false">J1054/I1054</f>
        <v>0.177882839624732</v>
      </c>
      <c r="L1054" s="10" t="n">
        <v>0.185</v>
      </c>
      <c r="M1054" s="6" t="str">
        <f aca="false">IF(K1054&gt;L1054,"sim","não")</f>
        <v>não</v>
      </c>
      <c r="N1054" s="11" t="n">
        <v>2.85</v>
      </c>
      <c r="O1054" s="8" t="n">
        <v>6530</v>
      </c>
      <c r="P1054" s="8" t="n">
        <v>3739</v>
      </c>
      <c r="Q1054" s="9" t="n">
        <f aca="false">O1054/(O1054+P1054)</f>
        <v>0.635894439575421</v>
      </c>
      <c r="R1054" s="10" t="n">
        <v>0.67</v>
      </c>
      <c r="S1054" s="12" t="n">
        <f aca="false">2*Q1054-1</f>
        <v>0.271788879150842</v>
      </c>
      <c r="T1054" s="10" t="n">
        <v>0.129</v>
      </c>
      <c r="U1054" s="6" t="s">
        <v>83</v>
      </c>
      <c r="V1054" s="6" t="s">
        <v>53</v>
      </c>
      <c r="W1054" s="6" t="s">
        <v>54</v>
      </c>
      <c r="X1054" s="6" t="s">
        <v>2335</v>
      </c>
      <c r="Y1054" s="8" t="n">
        <v>12940</v>
      </c>
    </row>
    <row r="1055" customFormat="false" ht="15" hidden="false" customHeight="false" outlineLevel="0" collapsed="false">
      <c r="A1055" s="5" t="n">
        <f aca="false">RANK(G1055,$G$2:$G$1311)</f>
        <v>1054</v>
      </c>
      <c r="B1055" s="6" t="str">
        <f aca="false">IF(G1055&gt;=Parâmetros!$B$4,"A",IF(G1055&gt;=Parâmetros!$B$5,"B","C"))</f>
        <v>C</v>
      </c>
      <c r="C1055" s="6" t="s">
        <v>2336</v>
      </c>
      <c r="D1055" s="6" t="s">
        <v>2337</v>
      </c>
      <c r="E1055" s="6" t="s">
        <v>2226</v>
      </c>
      <c r="F1055" s="6" t="s">
        <v>2338</v>
      </c>
      <c r="G1055" s="7" t="n">
        <f aca="false">J1055*S1055</f>
        <v>652.867359878266</v>
      </c>
      <c r="H1055" s="7" t="n">
        <f aca="false">I1055*Parâmetros!$B$6/100*S1055</f>
        <v>28.276489982247</v>
      </c>
      <c r="I1055" s="8" t="n">
        <v>11105</v>
      </c>
      <c r="J1055" s="8" t="n">
        <v>2564</v>
      </c>
      <c r="K1055" s="9" t="n">
        <f aca="false">J1055/I1055</f>
        <v>0.230886987843314</v>
      </c>
      <c r="L1055" s="10" t="n">
        <v>0.183</v>
      </c>
      <c r="M1055" s="6" t="str">
        <f aca="false">IF(K1055&gt;L1055,"sim","não")</f>
        <v>sim</v>
      </c>
      <c r="N1055" s="11" t="n">
        <v>2.58</v>
      </c>
      <c r="O1055" s="8" t="n">
        <v>4947</v>
      </c>
      <c r="P1055" s="8" t="n">
        <v>2939</v>
      </c>
      <c r="Q1055" s="9" t="n">
        <f aca="false">O1055/(O1055+P1055)</f>
        <v>0.627314227745372</v>
      </c>
      <c r="R1055" s="10" t="n">
        <v>0.685</v>
      </c>
      <c r="S1055" s="12" t="n">
        <f aca="false">2*Q1055-1</f>
        <v>0.254628455490743</v>
      </c>
      <c r="T1055" s="10" t="n">
        <v>0.097</v>
      </c>
      <c r="U1055" s="6" t="s">
        <v>71</v>
      </c>
      <c r="V1055" s="6" t="s">
        <v>72</v>
      </c>
      <c r="W1055" s="6" t="s">
        <v>54</v>
      </c>
      <c r="X1055" s="6" t="s">
        <v>2339</v>
      </c>
      <c r="Y1055" s="8" t="n">
        <v>13929</v>
      </c>
    </row>
    <row r="1056" customFormat="false" ht="15" hidden="false" customHeight="false" outlineLevel="0" collapsed="false">
      <c r="A1056" s="5" t="n">
        <f aca="false">RANK(G1056,$G$2:$G$1311)</f>
        <v>1055</v>
      </c>
      <c r="B1056" s="6" t="str">
        <f aca="false">IF(G1056&gt;=Parâmetros!$B$4,"A",IF(G1056&gt;=Parâmetros!$B$5,"B","C"))</f>
        <v>C</v>
      </c>
      <c r="C1056" s="6" t="s">
        <v>2340</v>
      </c>
      <c r="D1056" s="6" t="s">
        <v>141</v>
      </c>
      <c r="E1056" s="6" t="s">
        <v>142</v>
      </c>
      <c r="F1056" s="6" t="s">
        <v>192</v>
      </c>
      <c r="G1056" s="7" t="n">
        <f aca="false">J1056*S1056</f>
        <v>648.829086496793</v>
      </c>
      <c r="H1056" s="7" t="n">
        <f aca="false">I1056*Parâmetros!$B$6/100*S1056</f>
        <v>21.0709724388976</v>
      </c>
      <c r="I1056" s="8" t="n">
        <v>9564</v>
      </c>
      <c r="J1056" s="8" t="n">
        <v>2945</v>
      </c>
      <c r="K1056" s="9" t="n">
        <f aca="false">J1056/I1056</f>
        <v>0.307925554161439</v>
      </c>
      <c r="L1056" s="10" t="n">
        <v>0.346</v>
      </c>
      <c r="M1056" s="6" t="str">
        <f aca="false">IF(K1056&gt;L1056,"sim","não")</f>
        <v>não</v>
      </c>
      <c r="N1056" s="11" t="n">
        <v>-1.61</v>
      </c>
      <c r="O1056" s="8" t="n">
        <v>3520</v>
      </c>
      <c r="P1056" s="8" t="n">
        <v>2249</v>
      </c>
      <c r="Q1056" s="9" t="n">
        <f aca="false">O1056/(O1056+P1056)</f>
        <v>0.610157739642919</v>
      </c>
      <c r="R1056" s="10" t="n">
        <v>0.686</v>
      </c>
      <c r="S1056" s="12" t="n">
        <f aca="false">2*Q1056-1</f>
        <v>0.220315479285838</v>
      </c>
      <c r="T1056" s="10" t="n">
        <v>0.113</v>
      </c>
      <c r="U1056" s="6" t="s">
        <v>68</v>
      </c>
      <c r="V1056" s="6" t="s">
        <v>53</v>
      </c>
      <c r="W1056" s="6" t="s">
        <v>54</v>
      </c>
      <c r="X1056" s="6" t="s">
        <v>2341</v>
      </c>
      <c r="Y1056" s="8" t="n">
        <v>10463</v>
      </c>
    </row>
    <row r="1057" customFormat="false" ht="15" hidden="false" customHeight="false" outlineLevel="0" collapsed="false">
      <c r="A1057" s="5" t="n">
        <f aca="false">RANK(G1057,$G$2:$G$1311)</f>
        <v>1056</v>
      </c>
      <c r="B1057" s="6" t="str">
        <f aca="false">IF(G1057&gt;=Parâmetros!$B$4,"A",IF(G1057&gt;=Parâmetros!$B$5,"B","C"))</f>
        <v>C</v>
      </c>
      <c r="C1057" s="6" t="s">
        <v>2342</v>
      </c>
      <c r="D1057" s="6" t="s">
        <v>223</v>
      </c>
      <c r="E1057" s="6" t="s">
        <v>209</v>
      </c>
      <c r="F1057" s="6" t="s">
        <v>744</v>
      </c>
      <c r="G1057" s="7" t="n">
        <f aca="false">J1057*S1057</f>
        <v>648.238517324738</v>
      </c>
      <c r="H1057" s="7" t="n">
        <f aca="false">I1057*Parâmetros!$B$6/100*S1057</f>
        <v>29.9125866236906</v>
      </c>
      <c r="I1057" s="8" t="n">
        <v>23709</v>
      </c>
      <c r="J1057" s="8" t="n">
        <v>5138</v>
      </c>
      <c r="K1057" s="9" t="n">
        <f aca="false">J1057/I1057</f>
        <v>0.216710953646295</v>
      </c>
      <c r="L1057" s="10" t="n">
        <v>0.238</v>
      </c>
      <c r="M1057" s="6" t="str">
        <f aca="false">IF(K1057&gt;L1057,"sim","não")</f>
        <v>não</v>
      </c>
      <c r="N1057" s="11" t="n">
        <v>5.32</v>
      </c>
      <c r="O1057" s="8" t="n">
        <v>9783</v>
      </c>
      <c r="P1057" s="8" t="n">
        <v>7591</v>
      </c>
      <c r="Q1057" s="9" t="n">
        <f aca="false">O1057/(O1057+P1057)</f>
        <v>0.563082767353517</v>
      </c>
      <c r="R1057" s="10" t="n">
        <v>0.627</v>
      </c>
      <c r="S1057" s="12" t="n">
        <f aca="false">2*Q1057-1</f>
        <v>0.126165534707033</v>
      </c>
      <c r="T1057" s="10" t="n">
        <v>0.055</v>
      </c>
      <c r="U1057" s="6" t="s">
        <v>96</v>
      </c>
      <c r="V1057" s="6" t="s">
        <v>72</v>
      </c>
      <c r="W1057" s="6" t="s">
        <v>54</v>
      </c>
      <c r="X1057" s="6" t="s">
        <v>2343</v>
      </c>
      <c r="Y1057" s="8" t="n">
        <v>40597</v>
      </c>
    </row>
    <row r="1058" customFormat="false" ht="15" hidden="false" customHeight="false" outlineLevel="0" collapsed="false">
      <c r="A1058" s="5" t="n">
        <f aca="false">RANK(G1058,$G$2:$G$1311)</f>
        <v>1057</v>
      </c>
      <c r="B1058" s="6" t="str">
        <f aca="false">IF(G1058&gt;=Parâmetros!$B$4,"A",IF(G1058&gt;=Parâmetros!$B$5,"B","C"))</f>
        <v>C</v>
      </c>
      <c r="C1058" s="6" t="s">
        <v>2344</v>
      </c>
      <c r="D1058" s="6" t="s">
        <v>208</v>
      </c>
      <c r="E1058" s="6" t="s">
        <v>209</v>
      </c>
      <c r="F1058" s="6" t="s">
        <v>1557</v>
      </c>
      <c r="G1058" s="7" t="n">
        <f aca="false">J1058*S1058</f>
        <v>648.161676646707</v>
      </c>
      <c r="H1058" s="7" t="n">
        <f aca="false">I1058*Parâmetros!$B$6/100*S1058</f>
        <v>17.6603810560697</v>
      </c>
      <c r="I1058" s="8" t="n">
        <v>12648</v>
      </c>
      <c r="J1058" s="8" t="n">
        <v>4642</v>
      </c>
      <c r="K1058" s="9" t="n">
        <f aca="false">J1058/I1058</f>
        <v>0.367014547754586</v>
      </c>
      <c r="L1058" s="10" t="n">
        <v>0.36</v>
      </c>
      <c r="M1058" s="6" t="str">
        <f aca="false">IF(K1058&gt;L1058,"sim","não")</f>
        <v>sim</v>
      </c>
      <c r="N1058" s="11" t="n">
        <v>0.39</v>
      </c>
      <c r="O1058" s="8" t="n">
        <v>4187</v>
      </c>
      <c r="P1058" s="8" t="n">
        <v>3161</v>
      </c>
      <c r="Q1058" s="9" t="n">
        <f aca="false">O1058/(O1058+P1058)</f>
        <v>0.569814915623299</v>
      </c>
      <c r="R1058" s="10" t="n">
        <v>0.65</v>
      </c>
      <c r="S1058" s="12" t="n">
        <f aca="false">2*Q1058-1</f>
        <v>0.139629831246598</v>
      </c>
      <c r="T1058" s="10" t="n">
        <v>0.065</v>
      </c>
      <c r="U1058" s="6" t="s">
        <v>83</v>
      </c>
      <c r="V1058" s="6" t="s">
        <v>53</v>
      </c>
      <c r="W1058" s="6" t="s">
        <v>211</v>
      </c>
      <c r="X1058" s="6" t="s">
        <v>2345</v>
      </c>
      <c r="Y1058" s="8" t="n">
        <v>18834</v>
      </c>
    </row>
    <row r="1059" customFormat="false" ht="15" hidden="false" customHeight="false" outlineLevel="0" collapsed="false">
      <c r="A1059" s="5" t="n">
        <f aca="false">RANK(G1059,$G$2:$G$1311)</f>
        <v>1058</v>
      </c>
      <c r="B1059" s="6" t="str">
        <f aca="false">IF(G1059&gt;=Parâmetros!$B$4,"A",IF(G1059&gt;=Parâmetros!$B$5,"B","C"))</f>
        <v>C</v>
      </c>
      <c r="C1059" s="6" t="s">
        <v>2346</v>
      </c>
      <c r="D1059" s="6" t="s">
        <v>86</v>
      </c>
      <c r="E1059" s="6" t="s">
        <v>50</v>
      </c>
      <c r="F1059" s="6" t="s">
        <v>2347</v>
      </c>
      <c r="G1059" s="7" t="n">
        <f aca="false">J1059*S1059</f>
        <v>647.755280131529</v>
      </c>
      <c r="H1059" s="7" t="n">
        <f aca="false">I1059*Parâmetros!$B$6/100*S1059</f>
        <v>33.7986847097508</v>
      </c>
      <c r="I1059" s="8" t="n">
        <v>10660</v>
      </c>
      <c r="J1059" s="8" t="n">
        <v>2043</v>
      </c>
      <c r="K1059" s="9" t="n">
        <f aca="false">J1059/I1059</f>
        <v>0.191651031894934</v>
      </c>
      <c r="L1059" s="10" t="n">
        <v>0.265</v>
      </c>
      <c r="M1059" s="6" t="str">
        <f aca="false">IF(K1059&gt;L1059,"sim","não")</f>
        <v>não</v>
      </c>
      <c r="N1059" s="11" t="n">
        <v>1.77</v>
      </c>
      <c r="O1059" s="8" t="n">
        <v>5207</v>
      </c>
      <c r="P1059" s="8" t="n">
        <v>2700</v>
      </c>
      <c r="Q1059" s="9" t="n">
        <f aca="false">O1059/(O1059+P1059)</f>
        <v>0.658530416087012</v>
      </c>
      <c r="R1059" s="10" t="n">
        <v>0.707</v>
      </c>
      <c r="S1059" s="12" t="n">
        <f aca="false">2*Q1059-1</f>
        <v>0.317060832174023</v>
      </c>
      <c r="T1059" s="10" t="n">
        <v>0.092</v>
      </c>
      <c r="U1059" s="6" t="s">
        <v>63</v>
      </c>
      <c r="V1059" s="6" t="s">
        <v>59</v>
      </c>
      <c r="W1059" s="6" t="s">
        <v>54</v>
      </c>
      <c r="X1059" s="6" t="s">
        <v>2348</v>
      </c>
      <c r="Y1059" s="8" t="n">
        <v>12878</v>
      </c>
    </row>
    <row r="1060" customFormat="false" ht="15" hidden="false" customHeight="false" outlineLevel="0" collapsed="false">
      <c r="A1060" s="5" t="n">
        <f aca="false">RANK(G1060,$G$2:$G$1311)</f>
        <v>1059</v>
      </c>
      <c r="B1060" s="6" t="str">
        <f aca="false">IF(G1060&gt;=Parâmetros!$B$4,"A",IF(G1060&gt;=Parâmetros!$B$5,"B","C"))</f>
        <v>C</v>
      </c>
      <c r="C1060" s="6" t="s">
        <v>2349</v>
      </c>
      <c r="D1060" s="6" t="s">
        <v>445</v>
      </c>
      <c r="E1060" s="6" t="s">
        <v>50</v>
      </c>
      <c r="F1060" s="6" t="s">
        <v>481</v>
      </c>
      <c r="G1060" s="7" t="n">
        <f aca="false">J1060*S1060</f>
        <v>646.685110351259</v>
      </c>
      <c r="H1060" s="7" t="n">
        <f aca="false">I1060*Parâmetros!$B$6/100*S1060</f>
        <v>35.748940006217</v>
      </c>
      <c r="I1060" s="8" t="n">
        <v>9171</v>
      </c>
      <c r="J1060" s="8" t="n">
        <v>1659</v>
      </c>
      <c r="K1060" s="9" t="n">
        <f aca="false">J1060/I1060</f>
        <v>0.180896303565587</v>
      </c>
      <c r="L1060" s="10" t="n">
        <v>0.206</v>
      </c>
      <c r="M1060" s="6" t="str">
        <f aca="false">IF(K1060&gt;L1060,"sim","não")</f>
        <v>não</v>
      </c>
      <c r="N1060" s="11" t="n">
        <v>-2.41</v>
      </c>
      <c r="O1060" s="8" t="n">
        <v>4471</v>
      </c>
      <c r="P1060" s="8" t="n">
        <v>1963</v>
      </c>
      <c r="Q1060" s="9" t="n">
        <f aca="false">O1060/(O1060+P1060)</f>
        <v>0.694902082685732</v>
      </c>
      <c r="R1060" s="10" t="n">
        <v>0.712</v>
      </c>
      <c r="S1060" s="12" t="n">
        <f aca="false">2*Q1060-1</f>
        <v>0.389804165371464</v>
      </c>
      <c r="T1060" s="10" t="n">
        <v>0.119</v>
      </c>
      <c r="U1060" s="6" t="s">
        <v>102</v>
      </c>
      <c r="V1060" s="6" t="s">
        <v>72</v>
      </c>
      <c r="W1060" s="6" t="s">
        <v>54</v>
      </c>
      <c r="X1060" s="6" t="s">
        <v>2350</v>
      </c>
      <c r="Y1060" s="8" t="n">
        <v>11040</v>
      </c>
    </row>
    <row r="1061" customFormat="false" ht="15" hidden="false" customHeight="false" outlineLevel="0" collapsed="false">
      <c r="A1061" s="5" t="n">
        <f aca="false">RANK(G1061,$G$2:$G$1311)</f>
        <v>1060</v>
      </c>
      <c r="B1061" s="6" t="str">
        <f aca="false">IF(G1061&gt;=Parâmetros!$B$4,"A",IF(G1061&gt;=Parâmetros!$B$5,"B","C"))</f>
        <v>C</v>
      </c>
      <c r="C1061" s="6" t="s">
        <v>2351</v>
      </c>
      <c r="D1061" s="6" t="s">
        <v>86</v>
      </c>
      <c r="E1061" s="6" t="s">
        <v>50</v>
      </c>
      <c r="F1061" s="6" t="s">
        <v>235</v>
      </c>
      <c r="G1061" s="7" t="n">
        <f aca="false">J1061*S1061</f>
        <v>646.49389172944</v>
      </c>
      <c r="H1061" s="7" t="n">
        <f aca="false">I1061*Parâmetros!$B$6/100*S1061</f>
        <v>32.0470649076929</v>
      </c>
      <c r="I1061" s="8" t="n">
        <v>34283</v>
      </c>
      <c r="J1061" s="8" t="n">
        <v>6916</v>
      </c>
      <c r="K1061" s="9" t="n">
        <f aca="false">J1061/I1061</f>
        <v>0.201732637167109</v>
      </c>
      <c r="L1061" s="10" t="n">
        <v>0.203</v>
      </c>
      <c r="M1061" s="6" t="str">
        <f aca="false">IF(K1061&gt;L1061,"sim","não")</f>
        <v>não</v>
      </c>
      <c r="N1061" s="11" t="n">
        <v>0.2</v>
      </c>
      <c r="O1061" s="8" t="n">
        <v>14008</v>
      </c>
      <c r="P1061" s="8" t="n">
        <v>11613</v>
      </c>
      <c r="Q1061" s="9" t="n">
        <f aca="false">O1061/(O1061+P1061)</f>
        <v>0.546739003161469</v>
      </c>
      <c r="R1061" s="10" t="n">
        <v>0.588</v>
      </c>
      <c r="S1061" s="12" t="n">
        <f aca="false">2*Q1061-1</f>
        <v>0.0934780063229381</v>
      </c>
      <c r="T1061" s="10" t="n">
        <v>0.098</v>
      </c>
      <c r="U1061" s="6" t="s">
        <v>52</v>
      </c>
      <c r="V1061" s="6" t="s">
        <v>53</v>
      </c>
      <c r="W1061" s="6" t="s">
        <v>54</v>
      </c>
      <c r="X1061" s="6" t="s">
        <v>2352</v>
      </c>
      <c r="Y1061" s="8" t="n">
        <v>44403</v>
      </c>
    </row>
    <row r="1062" customFormat="false" ht="15" hidden="false" customHeight="false" outlineLevel="0" collapsed="false">
      <c r="A1062" s="5" t="n">
        <f aca="false">RANK(G1062,$G$2:$G$1311)</f>
        <v>1061</v>
      </c>
      <c r="B1062" s="6" t="str">
        <f aca="false">IF(G1062&gt;=Parâmetros!$B$4,"A",IF(G1062&gt;=Parâmetros!$B$5,"B","C"))</f>
        <v>C</v>
      </c>
      <c r="C1062" s="6" t="s">
        <v>2353</v>
      </c>
      <c r="D1062" s="6" t="s">
        <v>86</v>
      </c>
      <c r="E1062" s="6" t="s">
        <v>50</v>
      </c>
      <c r="F1062" s="6" t="s">
        <v>1443</v>
      </c>
      <c r="G1062" s="7" t="n">
        <f aca="false">J1062*S1062</f>
        <v>643.956696566657</v>
      </c>
      <c r="H1062" s="7" t="n">
        <f aca="false">I1062*Parâmetros!$B$6/100*S1062</f>
        <v>35.3687720383545</v>
      </c>
      <c r="I1062" s="8" t="n">
        <v>8689</v>
      </c>
      <c r="J1062" s="8" t="n">
        <v>1582</v>
      </c>
      <c r="K1062" s="9" t="n">
        <f aca="false">J1062/I1062</f>
        <v>0.182069283001496</v>
      </c>
      <c r="L1062" s="10" t="n">
        <v>0.246</v>
      </c>
      <c r="M1062" s="6" t="str">
        <f aca="false">IF(K1062&gt;L1062,"sim","não")</f>
        <v>não</v>
      </c>
      <c r="N1062" s="11"/>
      <c r="O1062" s="8" t="n">
        <v>4549</v>
      </c>
      <c r="P1062" s="8" t="n">
        <v>1917</v>
      </c>
      <c r="Q1062" s="9" t="n">
        <f aca="false">O1062/(O1062+P1062)</f>
        <v>0.703526136715125</v>
      </c>
      <c r="R1062" s="10" t="n">
        <v>0.764</v>
      </c>
      <c r="S1062" s="12" t="n">
        <f aca="false">2*Q1062-1</f>
        <v>0.407052273430251</v>
      </c>
      <c r="T1062" s="10" t="n">
        <v>0.11</v>
      </c>
      <c r="U1062" s="6" t="s">
        <v>68</v>
      </c>
      <c r="V1062" s="6" t="s">
        <v>53</v>
      </c>
      <c r="W1062" s="6" t="s">
        <v>54</v>
      </c>
      <c r="X1062" s="6" t="s">
        <v>2354</v>
      </c>
      <c r="Y1062" s="8" t="n">
        <v>11374</v>
      </c>
    </row>
    <row r="1063" customFormat="false" ht="15" hidden="false" customHeight="false" outlineLevel="0" collapsed="false">
      <c r="A1063" s="5" t="n">
        <f aca="false">RANK(G1063,$G$2:$G$1311)</f>
        <v>1062</v>
      </c>
      <c r="B1063" s="6" t="str">
        <f aca="false">IF(G1063&gt;=Parâmetros!$B$4,"A",IF(G1063&gt;=Parâmetros!$B$5,"B","C"))</f>
        <v>C</v>
      </c>
      <c r="C1063" s="6" t="s">
        <v>2355</v>
      </c>
      <c r="D1063" s="6" t="s">
        <v>208</v>
      </c>
      <c r="E1063" s="6" t="s">
        <v>209</v>
      </c>
      <c r="F1063" s="6" t="s">
        <v>489</v>
      </c>
      <c r="G1063" s="7" t="n">
        <f aca="false">J1063*S1063</f>
        <v>641.987670557291</v>
      </c>
      <c r="H1063" s="7" t="n">
        <f aca="false">I1063*Parâmetros!$B$6/100*S1063</f>
        <v>41.8823179352293</v>
      </c>
      <c r="I1063" s="8" t="n">
        <v>7522</v>
      </c>
      <c r="J1063" s="8" t="n">
        <v>1153</v>
      </c>
      <c r="K1063" s="9" t="n">
        <f aca="false">J1063/I1063</f>
        <v>0.153283701143313</v>
      </c>
      <c r="L1063" s="10" t="n">
        <v>0.205</v>
      </c>
      <c r="M1063" s="6" t="str">
        <f aca="false">IF(K1063&gt;L1063,"sim","não")</f>
        <v>não</v>
      </c>
      <c r="N1063" s="11" t="n">
        <v>0.36</v>
      </c>
      <c r="O1063" s="8" t="n">
        <v>4735</v>
      </c>
      <c r="P1063" s="8" t="n">
        <v>1348</v>
      </c>
      <c r="Q1063" s="9" t="n">
        <f aca="false">O1063/(O1063+P1063)</f>
        <v>0.7783988163735</v>
      </c>
      <c r="R1063" s="10" t="n">
        <v>0.767</v>
      </c>
      <c r="S1063" s="12" t="n">
        <f aca="false">2*Q1063-1</f>
        <v>0.556797632747</v>
      </c>
      <c r="T1063" s="10" t="n">
        <v>0.058</v>
      </c>
      <c r="U1063" s="6" t="s">
        <v>96</v>
      </c>
      <c r="V1063" s="6" t="s">
        <v>72</v>
      </c>
      <c r="W1063" s="6" t="s">
        <v>211</v>
      </c>
      <c r="X1063" s="6" t="s">
        <v>2356</v>
      </c>
      <c r="Y1063" s="8" t="n">
        <v>10819</v>
      </c>
    </row>
    <row r="1064" customFormat="false" ht="15" hidden="false" customHeight="false" outlineLevel="0" collapsed="false">
      <c r="A1064" s="5" t="n">
        <f aca="false">RANK(G1064,$G$2:$G$1311)</f>
        <v>1063</v>
      </c>
      <c r="B1064" s="6" t="str">
        <f aca="false">IF(G1064&gt;=Parâmetros!$B$4,"A",IF(G1064&gt;=Parâmetros!$B$5,"B","C"))</f>
        <v>C</v>
      </c>
      <c r="C1064" s="6" t="s">
        <v>2357</v>
      </c>
      <c r="D1064" s="6" t="s">
        <v>445</v>
      </c>
      <c r="E1064" s="6" t="s">
        <v>50</v>
      </c>
      <c r="F1064" s="6" t="s">
        <v>1255</v>
      </c>
      <c r="G1064" s="7" t="n">
        <f aca="false">J1064*S1064</f>
        <v>641.209292591042</v>
      </c>
      <c r="H1064" s="7" t="n">
        <f aca="false">I1064*Parâmetros!$B$6/100*S1064</f>
        <v>36.4936082042696</v>
      </c>
      <c r="I1064" s="8" t="n">
        <v>9829</v>
      </c>
      <c r="J1064" s="8" t="n">
        <v>1727</v>
      </c>
      <c r="K1064" s="9" t="n">
        <f aca="false">J1064/I1064</f>
        <v>0.175704547766813</v>
      </c>
      <c r="L1064" s="10" t="n">
        <v>0.164</v>
      </c>
      <c r="M1064" s="6" t="str">
        <f aca="false">IF(K1064&gt;L1064,"sim","não")</f>
        <v>sim</v>
      </c>
      <c r="N1064" s="11" t="n">
        <v>-1.14</v>
      </c>
      <c r="O1064" s="8" t="n">
        <v>4914</v>
      </c>
      <c r="P1064" s="8" t="n">
        <v>2253</v>
      </c>
      <c r="Q1064" s="9" t="n">
        <f aca="false">O1064/(O1064+P1064)</f>
        <v>0.6856425282545</v>
      </c>
      <c r="R1064" s="10" t="n">
        <v>0.734</v>
      </c>
      <c r="S1064" s="12" t="n">
        <f aca="false">2*Q1064-1</f>
        <v>0.371285056509</v>
      </c>
      <c r="T1064" s="10" t="n">
        <v>0.091</v>
      </c>
      <c r="U1064" s="6" t="s">
        <v>102</v>
      </c>
      <c r="V1064" s="6" t="s">
        <v>72</v>
      </c>
      <c r="W1064" s="6" t="s">
        <v>54</v>
      </c>
      <c r="X1064" s="6" t="s">
        <v>2358</v>
      </c>
      <c r="Y1064" s="8" t="n">
        <v>10012</v>
      </c>
    </row>
    <row r="1065" customFormat="false" ht="15" hidden="false" customHeight="false" outlineLevel="0" collapsed="false">
      <c r="A1065" s="5" t="n">
        <f aca="false">RANK(G1065,$G$2:$G$1311)</f>
        <v>1064</v>
      </c>
      <c r="B1065" s="6" t="str">
        <f aca="false">IF(G1065&gt;=Parâmetros!$B$4,"A",IF(G1065&gt;=Parâmetros!$B$5,"B","C"))</f>
        <v>C</v>
      </c>
      <c r="C1065" s="6" t="s">
        <v>2359</v>
      </c>
      <c r="D1065" s="6" t="s">
        <v>49</v>
      </c>
      <c r="E1065" s="6" t="s">
        <v>50</v>
      </c>
      <c r="F1065" s="6" t="s">
        <v>908</v>
      </c>
      <c r="G1065" s="7" t="n">
        <f aca="false">J1065*S1065</f>
        <v>638.811188811189</v>
      </c>
      <c r="H1065" s="7" t="n">
        <f aca="false">I1065*Parâmetros!$B$6/100*S1065</f>
        <v>25.8002622377622</v>
      </c>
      <c r="I1065" s="8" t="n">
        <v>6559</v>
      </c>
      <c r="J1065" s="8" t="n">
        <v>1624</v>
      </c>
      <c r="K1065" s="9" t="n">
        <f aca="false">J1065/I1065</f>
        <v>0.247598719316969</v>
      </c>
      <c r="L1065" s="10" t="n">
        <v>0.259</v>
      </c>
      <c r="M1065" s="6" t="str">
        <f aca="false">IF(K1065&gt;L1065,"sim","não")</f>
        <v>não</v>
      </c>
      <c r="N1065" s="11" t="n">
        <v>3.02</v>
      </c>
      <c r="O1065" s="8" t="n">
        <v>3188</v>
      </c>
      <c r="P1065" s="8" t="n">
        <v>1388</v>
      </c>
      <c r="Q1065" s="9" t="n">
        <f aca="false">O1065/(O1065+P1065)</f>
        <v>0.696678321678322</v>
      </c>
      <c r="R1065" s="10" t="n">
        <v>0.707</v>
      </c>
      <c r="S1065" s="12" t="n">
        <f aca="false">2*Q1065-1</f>
        <v>0.393356643356643</v>
      </c>
      <c r="T1065" s="10" t="n">
        <v>0.114</v>
      </c>
      <c r="U1065" s="6" t="s">
        <v>71</v>
      </c>
      <c r="V1065" s="6" t="s">
        <v>72</v>
      </c>
      <c r="W1065" s="6" t="s">
        <v>54</v>
      </c>
      <c r="X1065" s="6" t="s">
        <v>2360</v>
      </c>
      <c r="Y1065" s="8" t="n">
        <v>10191</v>
      </c>
    </row>
    <row r="1066" customFormat="false" ht="15" hidden="false" customHeight="false" outlineLevel="0" collapsed="false">
      <c r="A1066" s="5" t="n">
        <f aca="false">RANK(G1066,$G$2:$G$1311)</f>
        <v>1065</v>
      </c>
      <c r="B1066" s="6" t="str">
        <f aca="false">IF(G1066&gt;=Parâmetros!$B$4,"A",IF(G1066&gt;=Parâmetros!$B$5,"B","C"))</f>
        <v>C</v>
      </c>
      <c r="C1066" s="6" t="s">
        <v>2361</v>
      </c>
      <c r="D1066" s="6" t="s">
        <v>445</v>
      </c>
      <c r="E1066" s="6" t="s">
        <v>50</v>
      </c>
      <c r="F1066" s="6" t="s">
        <v>1345</v>
      </c>
      <c r="G1066" s="7" t="n">
        <f aca="false">J1066*S1066</f>
        <v>638.424469820555</v>
      </c>
      <c r="H1066" s="7" t="n">
        <f aca="false">I1066*Parâmetros!$B$6/100*S1066</f>
        <v>42.0167601957586</v>
      </c>
      <c r="I1066" s="8" t="n">
        <v>12261</v>
      </c>
      <c r="J1066" s="8" t="n">
        <v>1863</v>
      </c>
      <c r="K1066" s="9" t="n">
        <f aca="false">J1066/I1066</f>
        <v>0.151945192072425</v>
      </c>
      <c r="L1066" s="10" t="n">
        <v>0.154</v>
      </c>
      <c r="M1066" s="6" t="str">
        <f aca="false">IF(K1066&gt;L1066,"sim","não")</f>
        <v>não</v>
      </c>
      <c r="N1066" s="11" t="n">
        <v>0.63</v>
      </c>
      <c r="O1066" s="8" t="n">
        <v>6173</v>
      </c>
      <c r="P1066" s="8" t="n">
        <v>3022</v>
      </c>
      <c r="Q1066" s="9" t="n">
        <f aca="false">O1066/(O1066+P1066)</f>
        <v>0.671343121261555</v>
      </c>
      <c r="R1066" s="10" t="n">
        <v>0.718</v>
      </c>
      <c r="S1066" s="12" t="n">
        <f aca="false">2*Q1066-1</f>
        <v>0.34268624252311</v>
      </c>
      <c r="T1066" s="10" t="n">
        <v>0.122</v>
      </c>
      <c r="U1066" s="6" t="s">
        <v>68</v>
      </c>
      <c r="V1066" s="6" t="s">
        <v>53</v>
      </c>
      <c r="W1066" s="6" t="s">
        <v>54</v>
      </c>
      <c r="X1066" s="6" t="s">
        <v>2362</v>
      </c>
      <c r="Y1066" s="8" t="n">
        <v>14959</v>
      </c>
    </row>
    <row r="1067" customFormat="false" ht="15" hidden="false" customHeight="false" outlineLevel="0" collapsed="false">
      <c r="A1067" s="5" t="n">
        <f aca="false">RANK(G1067,$G$2:$G$1311)</f>
        <v>1066</v>
      </c>
      <c r="B1067" s="6" t="str">
        <f aca="false">IF(G1067&gt;=Parâmetros!$B$4,"A",IF(G1067&gt;=Parâmetros!$B$5,"B","C"))</f>
        <v>C</v>
      </c>
      <c r="C1067" s="6" t="s">
        <v>2363</v>
      </c>
      <c r="D1067" s="6" t="s">
        <v>141</v>
      </c>
      <c r="E1067" s="6" t="s">
        <v>142</v>
      </c>
      <c r="F1067" s="6" t="s">
        <v>192</v>
      </c>
      <c r="G1067" s="7" t="n">
        <f aca="false">J1067*S1067</f>
        <v>635.668410725965</v>
      </c>
      <c r="H1067" s="7" t="n">
        <f aca="false">I1067*Parâmetros!$B$6/100*S1067</f>
        <v>21.578496683173</v>
      </c>
      <c r="I1067" s="8" t="n">
        <v>16895</v>
      </c>
      <c r="J1067" s="8" t="n">
        <v>4977</v>
      </c>
      <c r="K1067" s="9" t="n">
        <f aca="false">J1067/I1067</f>
        <v>0.294584196507843</v>
      </c>
      <c r="L1067" s="10" t="n">
        <v>0.289</v>
      </c>
      <c r="M1067" s="6" t="str">
        <f aca="false">IF(K1067&gt;L1067,"sim","não")</f>
        <v>sim</v>
      </c>
      <c r="N1067" s="11" t="n">
        <v>-0.36</v>
      </c>
      <c r="O1067" s="8" t="n">
        <v>6035</v>
      </c>
      <c r="P1067" s="8" t="n">
        <v>4668</v>
      </c>
      <c r="Q1067" s="9" t="n">
        <f aca="false">O1067/(O1067+P1067)</f>
        <v>0.563860599831823</v>
      </c>
      <c r="R1067" s="10" t="n">
        <v>0.593</v>
      </c>
      <c r="S1067" s="12" t="n">
        <f aca="false">2*Q1067-1</f>
        <v>0.127721199663646</v>
      </c>
      <c r="T1067" s="10" t="n">
        <v>0.169</v>
      </c>
      <c r="U1067" s="6" t="s">
        <v>68</v>
      </c>
      <c r="V1067" s="6" t="s">
        <v>53</v>
      </c>
      <c r="W1067" s="6" t="s">
        <v>54</v>
      </c>
      <c r="X1067" s="6" t="s">
        <v>2364</v>
      </c>
      <c r="Y1067" s="8" t="n">
        <v>19151</v>
      </c>
    </row>
    <row r="1068" customFormat="false" ht="15" hidden="false" customHeight="false" outlineLevel="0" collapsed="false">
      <c r="A1068" s="5" t="n">
        <f aca="false">RANK(G1068,$G$2:$G$1311)</f>
        <v>1067</v>
      </c>
      <c r="B1068" s="6" t="str">
        <f aca="false">IF(G1068&gt;=Parâmetros!$B$4,"A",IF(G1068&gt;=Parâmetros!$B$5,"B","C"))</f>
        <v>C</v>
      </c>
      <c r="C1068" s="6" t="s">
        <v>2365</v>
      </c>
      <c r="D1068" s="6" t="s">
        <v>86</v>
      </c>
      <c r="E1068" s="6" t="s">
        <v>50</v>
      </c>
      <c r="F1068" s="6" t="s">
        <v>1725</v>
      </c>
      <c r="G1068" s="7" t="n">
        <f aca="false">J1068*S1068</f>
        <v>634.822381769939</v>
      </c>
      <c r="H1068" s="7" t="n">
        <f aca="false">I1068*Parâmetros!$B$6/100*S1068</f>
        <v>35.027643202747</v>
      </c>
      <c r="I1068" s="8" t="n">
        <v>8569</v>
      </c>
      <c r="J1068" s="8" t="n">
        <v>1553</v>
      </c>
      <c r="K1068" s="9" t="n">
        <f aca="false">J1068/I1068</f>
        <v>0.181234683160229</v>
      </c>
      <c r="L1068" s="10" t="n">
        <v>0.245</v>
      </c>
      <c r="M1068" s="6" t="str">
        <f aca="false">IF(K1068&gt;L1068,"sim","não")</f>
        <v>não</v>
      </c>
      <c r="N1068" s="11" t="n">
        <v>0.95</v>
      </c>
      <c r="O1068" s="8" t="n">
        <v>4513</v>
      </c>
      <c r="P1068" s="8" t="n">
        <v>1894</v>
      </c>
      <c r="Q1068" s="9" t="n">
        <f aca="false">O1068/(O1068+P1068)</f>
        <v>0.704385828000624</v>
      </c>
      <c r="R1068" s="10" t="n">
        <v>0.777</v>
      </c>
      <c r="S1068" s="12" t="n">
        <f aca="false">2*Q1068-1</f>
        <v>0.408771656001249</v>
      </c>
      <c r="T1068" s="10" t="n">
        <v>0.099</v>
      </c>
      <c r="U1068" s="6" t="s">
        <v>68</v>
      </c>
      <c r="V1068" s="6" t="s">
        <v>53</v>
      </c>
      <c r="W1068" s="6" t="s">
        <v>54</v>
      </c>
      <c r="X1068" s="6" t="s">
        <v>2366</v>
      </c>
      <c r="Y1068" s="8" t="n">
        <v>11597</v>
      </c>
    </row>
    <row r="1069" customFormat="false" ht="15" hidden="false" customHeight="false" outlineLevel="0" collapsed="false">
      <c r="A1069" s="5" t="n">
        <f aca="false">RANK(G1069,$G$2:$G$1311)</f>
        <v>1068</v>
      </c>
      <c r="B1069" s="6" t="str">
        <f aca="false">IF(G1069&gt;=Parâmetros!$B$4,"A",IF(G1069&gt;=Parâmetros!$B$5,"B","C"))</f>
        <v>C</v>
      </c>
      <c r="C1069" s="6" t="s">
        <v>2367</v>
      </c>
      <c r="D1069" s="6" t="s">
        <v>141</v>
      </c>
      <c r="E1069" s="6" t="s">
        <v>142</v>
      </c>
      <c r="F1069" s="6" t="s">
        <v>1085</v>
      </c>
      <c r="G1069" s="7" t="n">
        <f aca="false">J1069*S1069</f>
        <v>634.488158152281</v>
      </c>
      <c r="H1069" s="7" t="n">
        <f aca="false">I1069*Parâmetros!$B$6/100*S1069</f>
        <v>17.714116265414</v>
      </c>
      <c r="I1069" s="8" t="n">
        <v>8934</v>
      </c>
      <c r="J1069" s="8" t="n">
        <v>3200</v>
      </c>
      <c r="K1069" s="9" t="n">
        <f aca="false">J1069/I1069</f>
        <v>0.358182225207074</v>
      </c>
      <c r="L1069" s="10" t="n">
        <v>0.373</v>
      </c>
      <c r="M1069" s="6" t="str">
        <f aca="false">IF(K1069&gt;L1069,"sim","não")</f>
        <v>não</v>
      </c>
      <c r="N1069" s="11" t="n">
        <v>-1.26</v>
      </c>
      <c r="O1069" s="8" t="n">
        <v>3061</v>
      </c>
      <c r="P1069" s="8" t="n">
        <v>2048</v>
      </c>
      <c r="Q1069" s="9" t="n">
        <f aca="false">O1069/(O1069+P1069)</f>
        <v>0.599138774711294</v>
      </c>
      <c r="R1069" s="10" t="n">
        <v>0.636</v>
      </c>
      <c r="S1069" s="12" t="n">
        <f aca="false">2*Q1069-1</f>
        <v>0.198277549422588</v>
      </c>
      <c r="T1069" s="10" t="n">
        <v>0.172</v>
      </c>
      <c r="U1069" s="6" t="s">
        <v>196</v>
      </c>
      <c r="V1069" s="6" t="s">
        <v>72</v>
      </c>
      <c r="W1069" s="6" t="s">
        <v>54</v>
      </c>
      <c r="X1069" s="6" t="s">
        <v>2368</v>
      </c>
      <c r="Y1069" s="8" t="n">
        <v>10079</v>
      </c>
    </row>
    <row r="1070" customFormat="false" ht="15" hidden="false" customHeight="false" outlineLevel="0" collapsed="false">
      <c r="A1070" s="5" t="n">
        <f aca="false">RANK(G1070,$G$2:$G$1311)</f>
        <v>1069</v>
      </c>
      <c r="B1070" s="6" t="str">
        <f aca="false">IF(G1070&gt;=Parâmetros!$B$4,"A",IF(G1070&gt;=Parâmetros!$B$5,"B","C"))</f>
        <v>C</v>
      </c>
      <c r="C1070" s="6" t="s">
        <v>2369</v>
      </c>
      <c r="D1070" s="6" t="s">
        <v>445</v>
      </c>
      <c r="E1070" s="6" t="s">
        <v>50</v>
      </c>
      <c r="F1070" s="6" t="s">
        <v>891</v>
      </c>
      <c r="G1070" s="7" t="n">
        <f aca="false">J1070*S1070</f>
        <v>633.046988252937</v>
      </c>
      <c r="H1070" s="7" t="n">
        <f aca="false">I1070*Parâmetros!$B$6/100*S1070</f>
        <v>36.5473231692077</v>
      </c>
      <c r="I1070" s="8" t="n">
        <v>10744</v>
      </c>
      <c r="J1070" s="8" t="n">
        <v>1861</v>
      </c>
      <c r="K1070" s="9" t="n">
        <f aca="false">J1070/I1070</f>
        <v>0.173212956068503</v>
      </c>
      <c r="L1070" s="10" t="n">
        <v>0.185</v>
      </c>
      <c r="M1070" s="6" t="str">
        <f aca="false">IF(K1070&gt;L1070,"sim","não")</f>
        <v>não</v>
      </c>
      <c r="N1070" s="11" t="n">
        <v>0.77</v>
      </c>
      <c r="O1070" s="8" t="n">
        <v>5362</v>
      </c>
      <c r="P1070" s="8" t="n">
        <v>2640</v>
      </c>
      <c r="Q1070" s="9" t="n">
        <f aca="false">O1070/(O1070+P1070)</f>
        <v>0.670082479380155</v>
      </c>
      <c r="R1070" s="10" t="n">
        <v>0.709</v>
      </c>
      <c r="S1070" s="12" t="n">
        <f aca="false">2*Q1070-1</f>
        <v>0.34016495876031</v>
      </c>
      <c r="T1070" s="10" t="n">
        <v>0.097</v>
      </c>
      <c r="U1070" s="6" t="s">
        <v>102</v>
      </c>
      <c r="V1070" s="6" t="s">
        <v>72</v>
      </c>
      <c r="W1070" s="6" t="s">
        <v>54</v>
      </c>
      <c r="X1070" s="6" t="s">
        <v>2370</v>
      </c>
      <c r="Y1070" s="8" t="n">
        <v>13613</v>
      </c>
    </row>
    <row r="1071" customFormat="false" ht="15" hidden="false" customHeight="false" outlineLevel="0" collapsed="false">
      <c r="A1071" s="5" t="n">
        <f aca="false">RANK(G1071,$G$2:$G$1311)</f>
        <v>1070</v>
      </c>
      <c r="B1071" s="6" t="str">
        <f aca="false">IF(G1071&gt;=Parâmetros!$B$4,"A",IF(G1071&gt;=Parâmetros!$B$5,"B","C"))</f>
        <v>C</v>
      </c>
      <c r="C1071" s="6" t="s">
        <v>2371</v>
      </c>
      <c r="D1071" s="6" t="s">
        <v>75</v>
      </c>
      <c r="E1071" s="6" t="s">
        <v>50</v>
      </c>
      <c r="F1071" s="6" t="s">
        <v>905</v>
      </c>
      <c r="G1071" s="7" t="n">
        <f aca="false">J1071*S1071</f>
        <v>630.271863870202</v>
      </c>
      <c r="H1071" s="7" t="n">
        <f aca="false">I1071*Parâmetros!$B$6/100*S1071</f>
        <v>39.953510091017</v>
      </c>
      <c r="I1071" s="8" t="n">
        <v>9908</v>
      </c>
      <c r="J1071" s="8" t="n">
        <v>1563</v>
      </c>
      <c r="K1071" s="9" t="n">
        <f aca="false">J1071/I1071</f>
        <v>0.157751312071054</v>
      </c>
      <c r="L1071" s="10" t="n">
        <v>0.168</v>
      </c>
      <c r="M1071" s="6" t="str">
        <f aca="false">IF(K1071&gt;L1071,"sim","não")</f>
        <v>não</v>
      </c>
      <c r="N1071" s="11" t="n">
        <v>0.43</v>
      </c>
      <c r="O1071" s="8" t="n">
        <v>5319</v>
      </c>
      <c r="P1071" s="8" t="n">
        <v>2262</v>
      </c>
      <c r="Q1071" s="9" t="n">
        <f aca="false">O1071/(O1071+P1071)</f>
        <v>0.701622477245746</v>
      </c>
      <c r="R1071" s="10" t="n">
        <v>0.754</v>
      </c>
      <c r="S1071" s="12" t="n">
        <f aca="false">2*Q1071-1</f>
        <v>0.403244954491492</v>
      </c>
      <c r="T1071" s="10" t="n">
        <v>0.108</v>
      </c>
      <c r="U1071" s="6" t="s">
        <v>77</v>
      </c>
      <c r="V1071" s="6" t="s">
        <v>59</v>
      </c>
      <c r="W1071" s="6" t="s">
        <v>54</v>
      </c>
      <c r="X1071" s="6" t="s">
        <v>2372</v>
      </c>
      <c r="Y1071" s="8" t="n">
        <v>10242</v>
      </c>
    </row>
    <row r="1072" customFormat="false" ht="15" hidden="false" customHeight="false" outlineLevel="0" collapsed="false">
      <c r="A1072" s="5" t="n">
        <f aca="false">RANK(G1072,$G$2:$G$1311)</f>
        <v>1071</v>
      </c>
      <c r="B1072" s="6" t="str">
        <f aca="false">IF(G1072&gt;=Parâmetros!$B$4,"A",IF(G1072&gt;=Parâmetros!$B$5,"B","C"))</f>
        <v>C</v>
      </c>
      <c r="C1072" s="6" t="s">
        <v>2361</v>
      </c>
      <c r="D1072" s="6" t="s">
        <v>49</v>
      </c>
      <c r="E1072" s="6" t="s">
        <v>50</v>
      </c>
      <c r="F1072" s="6" t="s">
        <v>908</v>
      </c>
      <c r="G1072" s="7" t="n">
        <f aca="false">J1072*S1072</f>
        <v>621.615023474178</v>
      </c>
      <c r="H1072" s="7" t="n">
        <f aca="false">I1072*Parâmetros!$B$6/100*S1072</f>
        <v>26.8051079812207</v>
      </c>
      <c r="I1072" s="8" t="n">
        <v>9034</v>
      </c>
      <c r="J1072" s="8" t="n">
        <v>2095</v>
      </c>
      <c r="K1072" s="9" t="n">
        <f aca="false">J1072/I1072</f>
        <v>0.231901704671242</v>
      </c>
      <c r="L1072" s="10" t="n">
        <v>0.354</v>
      </c>
      <c r="M1072" s="6" t="str">
        <f aca="false">IF(K1072&gt;L1072,"sim","não")</f>
        <v>não</v>
      </c>
      <c r="N1072" s="11" t="n">
        <v>1.11</v>
      </c>
      <c r="O1072" s="8" t="n">
        <v>4143</v>
      </c>
      <c r="P1072" s="8" t="n">
        <v>2247</v>
      </c>
      <c r="Q1072" s="9" t="n">
        <f aca="false">O1072/(O1072+P1072)</f>
        <v>0.648356807511737</v>
      </c>
      <c r="R1072" s="10" t="n">
        <v>0.687</v>
      </c>
      <c r="S1072" s="12" t="n">
        <f aca="false">2*Q1072-1</f>
        <v>0.296713615023474</v>
      </c>
      <c r="T1072" s="10" t="n">
        <v>0.093</v>
      </c>
      <c r="U1072" s="6" t="s">
        <v>144</v>
      </c>
      <c r="V1072" s="6" t="s">
        <v>72</v>
      </c>
      <c r="W1072" s="6" t="s">
        <v>54</v>
      </c>
      <c r="X1072" s="6" t="s">
        <v>2373</v>
      </c>
      <c r="Y1072" s="8" t="n">
        <v>13896</v>
      </c>
    </row>
    <row r="1073" customFormat="false" ht="15" hidden="false" customHeight="false" outlineLevel="0" collapsed="false">
      <c r="A1073" s="5" t="n">
        <f aca="false">RANK(G1073,$G$2:$G$1311)</f>
        <v>1072</v>
      </c>
      <c r="B1073" s="6" t="str">
        <f aca="false">IF(G1073&gt;=Parâmetros!$B$4,"A",IF(G1073&gt;=Parâmetros!$B$5,"B","C"))</f>
        <v>C</v>
      </c>
      <c r="C1073" s="6" t="s">
        <v>2374</v>
      </c>
      <c r="D1073" s="6" t="s">
        <v>86</v>
      </c>
      <c r="E1073" s="6" t="s">
        <v>50</v>
      </c>
      <c r="F1073" s="6" t="s">
        <v>1025</v>
      </c>
      <c r="G1073" s="7" t="n">
        <f aca="false">J1073*S1073</f>
        <v>619.191609066067</v>
      </c>
      <c r="H1073" s="7" t="n">
        <f aca="false">I1073*Parâmetros!$B$6/100*S1073</f>
        <v>38.3254107056743</v>
      </c>
      <c r="I1073" s="8" t="n">
        <v>7966</v>
      </c>
      <c r="J1073" s="8" t="n">
        <v>1287</v>
      </c>
      <c r="K1073" s="9" t="n">
        <f aca="false">J1073/I1073</f>
        <v>0.161561636957068</v>
      </c>
      <c r="L1073" s="10" t="n">
        <v>0.243</v>
      </c>
      <c r="M1073" s="6" t="str">
        <f aca="false">IF(K1073&gt;L1073,"sim","não")</f>
        <v>não</v>
      </c>
      <c r="N1073" s="11" t="n">
        <v>1.86</v>
      </c>
      <c r="O1073" s="8" t="n">
        <v>4607</v>
      </c>
      <c r="P1073" s="8" t="n">
        <v>1614</v>
      </c>
      <c r="Q1073" s="9" t="n">
        <f aca="false">O1073/(O1073+P1073)</f>
        <v>0.740556180678348</v>
      </c>
      <c r="R1073" s="10" t="n">
        <v>0.824</v>
      </c>
      <c r="S1073" s="12" t="n">
        <f aca="false">2*Q1073-1</f>
        <v>0.481112361356695</v>
      </c>
      <c r="T1073" s="10" t="n">
        <v>0.067</v>
      </c>
      <c r="U1073" s="6" t="s">
        <v>301</v>
      </c>
      <c r="V1073" s="6" t="s">
        <v>53</v>
      </c>
      <c r="W1073" s="6" t="s">
        <v>54</v>
      </c>
      <c r="X1073" s="6" t="s">
        <v>2375</v>
      </c>
      <c r="Y1073" s="8" t="n">
        <v>12342</v>
      </c>
    </row>
    <row r="1074" customFormat="false" ht="15" hidden="false" customHeight="false" outlineLevel="0" collapsed="false">
      <c r="A1074" s="5" t="n">
        <f aca="false">RANK(G1074,$G$2:$G$1311)</f>
        <v>1073</v>
      </c>
      <c r="B1074" s="6" t="str">
        <f aca="false">IF(G1074&gt;=Parâmetros!$B$4,"A",IF(G1074&gt;=Parâmetros!$B$5,"B","C"))</f>
        <v>C</v>
      </c>
      <c r="C1074" s="6" t="s">
        <v>2376</v>
      </c>
      <c r="D1074" s="6" t="s">
        <v>141</v>
      </c>
      <c r="E1074" s="6" t="s">
        <v>142</v>
      </c>
      <c r="F1074" s="6" t="s">
        <v>1390</v>
      </c>
      <c r="G1074" s="7" t="n">
        <f aca="false">J1074*S1074</f>
        <v>618.355847688123</v>
      </c>
      <c r="H1074" s="7" t="n">
        <f aca="false">I1074*Parâmetros!$B$6/100*S1074</f>
        <v>18.3688803263826</v>
      </c>
      <c r="I1074" s="8" t="n">
        <v>7275</v>
      </c>
      <c r="J1074" s="8" t="n">
        <v>2449</v>
      </c>
      <c r="K1074" s="9" t="n">
        <f aca="false">J1074/I1074</f>
        <v>0.336632302405498</v>
      </c>
      <c r="L1074" s="10" t="n">
        <v>0.356</v>
      </c>
      <c r="M1074" s="6" t="str">
        <f aca="false">IF(K1074&gt;L1074,"sim","não")</f>
        <v>não</v>
      </c>
      <c r="N1074" s="11" t="n">
        <v>-1.6</v>
      </c>
      <c r="O1074" s="8" t="n">
        <v>2763</v>
      </c>
      <c r="P1074" s="8" t="n">
        <v>1649</v>
      </c>
      <c r="Q1074" s="9" t="n">
        <f aca="false">O1074/(O1074+P1074)</f>
        <v>0.626246600181324</v>
      </c>
      <c r="R1074" s="10" t="n">
        <v>0.695</v>
      </c>
      <c r="S1074" s="12" t="n">
        <f aca="false">2*Q1074-1</f>
        <v>0.252493200362647</v>
      </c>
      <c r="T1074" s="10" t="n">
        <v>0.121</v>
      </c>
      <c r="U1074" s="6" t="s">
        <v>96</v>
      </c>
      <c r="V1074" s="6" t="s">
        <v>72</v>
      </c>
      <c r="W1074" s="6" t="s">
        <v>54</v>
      </c>
      <c r="X1074" s="6" t="s">
        <v>2377</v>
      </c>
      <c r="Y1074" s="8" t="n">
        <v>10315</v>
      </c>
    </row>
    <row r="1075" customFormat="false" ht="15" hidden="false" customHeight="false" outlineLevel="0" collapsed="false">
      <c r="A1075" s="5" t="n">
        <f aca="false">RANK(G1075,$G$2:$G$1311)</f>
        <v>1074</v>
      </c>
      <c r="B1075" s="6" t="str">
        <f aca="false">IF(G1075&gt;=Parâmetros!$B$4,"A",IF(G1075&gt;=Parâmetros!$B$5,"B","C"))</f>
        <v>C</v>
      </c>
      <c r="C1075" s="6" t="s">
        <v>2378</v>
      </c>
      <c r="D1075" s="6" t="s">
        <v>75</v>
      </c>
      <c r="E1075" s="6" t="s">
        <v>50</v>
      </c>
      <c r="F1075" s="6" t="s">
        <v>258</v>
      </c>
      <c r="G1075" s="7" t="n">
        <f aca="false">J1075*S1075</f>
        <v>614.179310344828</v>
      </c>
      <c r="H1075" s="7" t="n">
        <f aca="false">I1075*Parâmetros!$B$6/100*S1075</f>
        <v>39.0531187739464</v>
      </c>
      <c r="I1075" s="8" t="n">
        <v>13849</v>
      </c>
      <c r="J1075" s="8" t="n">
        <v>2178</v>
      </c>
      <c r="K1075" s="9" t="n">
        <f aca="false">J1075/I1075</f>
        <v>0.157267672756156</v>
      </c>
      <c r="L1075" s="10" t="n">
        <v>0.164</v>
      </c>
      <c r="M1075" s="6" t="str">
        <f aca="false">IF(K1075&gt;L1075,"sim","não")</f>
        <v>não</v>
      </c>
      <c r="N1075" s="11" t="n">
        <v>-1.33</v>
      </c>
      <c r="O1075" s="8" t="n">
        <v>6692</v>
      </c>
      <c r="P1075" s="8" t="n">
        <v>3748</v>
      </c>
      <c r="Q1075" s="9" t="n">
        <f aca="false">O1075/(O1075+P1075)</f>
        <v>0.640996168582376</v>
      </c>
      <c r="R1075" s="10" t="n">
        <v>0.757</v>
      </c>
      <c r="S1075" s="12" t="n">
        <f aca="false">2*Q1075-1</f>
        <v>0.281992337164751</v>
      </c>
      <c r="T1075" s="10" t="n">
        <v>0.084</v>
      </c>
      <c r="U1075" s="6" t="s">
        <v>71</v>
      </c>
      <c r="V1075" s="6" t="s">
        <v>72</v>
      </c>
      <c r="W1075" s="6" t="s">
        <v>54</v>
      </c>
      <c r="X1075" s="6" t="s">
        <v>2379</v>
      </c>
      <c r="Y1075" s="8" t="n">
        <v>15657</v>
      </c>
    </row>
    <row r="1076" customFormat="false" ht="15" hidden="false" customHeight="false" outlineLevel="0" collapsed="false">
      <c r="A1076" s="5" t="n">
        <f aca="false">RANK(G1076,$G$2:$G$1311)</f>
        <v>1075</v>
      </c>
      <c r="B1076" s="6" t="str">
        <f aca="false">IF(G1076&gt;=Parâmetros!$B$4,"A",IF(G1076&gt;=Parâmetros!$B$5,"B","C"))</f>
        <v>C</v>
      </c>
      <c r="C1076" s="6" t="s">
        <v>2380</v>
      </c>
      <c r="D1076" s="6" t="s">
        <v>141</v>
      </c>
      <c r="E1076" s="6" t="s">
        <v>142</v>
      </c>
      <c r="F1076" s="6" t="s">
        <v>1085</v>
      </c>
      <c r="G1076" s="7" t="n">
        <f aca="false">J1076*S1076</f>
        <v>613.037725823592</v>
      </c>
      <c r="H1076" s="7" t="n">
        <f aca="false">I1076*Parâmetros!$B$6/100*S1076</f>
        <v>22.3673910733263</v>
      </c>
      <c r="I1076" s="8" t="n">
        <v>11993</v>
      </c>
      <c r="J1076" s="8" t="n">
        <v>3287</v>
      </c>
      <c r="K1076" s="9" t="n">
        <f aca="false">J1076/I1076</f>
        <v>0.274076544651046</v>
      </c>
      <c r="L1076" s="10" t="n">
        <v>0.333</v>
      </c>
      <c r="M1076" s="6" t="str">
        <f aca="false">IF(K1076&gt;L1076,"sim","não")</f>
        <v>não</v>
      </c>
      <c r="N1076" s="11" t="n">
        <v>-1.42</v>
      </c>
      <c r="O1076" s="8" t="n">
        <v>4466</v>
      </c>
      <c r="P1076" s="8" t="n">
        <v>3062</v>
      </c>
      <c r="Q1076" s="9" t="n">
        <f aca="false">O1076/(O1076+P1076)</f>
        <v>0.593251859723698</v>
      </c>
      <c r="R1076" s="10" t="n">
        <v>0.656</v>
      </c>
      <c r="S1076" s="12" t="n">
        <f aca="false">2*Q1076-1</f>
        <v>0.186503719447396</v>
      </c>
      <c r="T1076" s="10" t="n">
        <v>0.124</v>
      </c>
      <c r="U1076" s="6" t="s">
        <v>63</v>
      </c>
      <c r="V1076" s="6" t="s">
        <v>59</v>
      </c>
      <c r="W1076" s="6" t="s">
        <v>54</v>
      </c>
      <c r="X1076" s="6" t="s">
        <v>2381</v>
      </c>
      <c r="Y1076" s="8" t="n">
        <v>17446</v>
      </c>
    </row>
    <row r="1077" customFormat="false" ht="15" hidden="false" customHeight="false" outlineLevel="0" collapsed="false">
      <c r="A1077" s="5" t="n">
        <f aca="false">RANK(G1077,$G$2:$G$1311)</f>
        <v>1076</v>
      </c>
      <c r="B1077" s="6" t="str">
        <f aca="false">IF(G1077&gt;=Parâmetros!$B$4,"A",IF(G1077&gt;=Parâmetros!$B$5,"B","C"))</f>
        <v>C</v>
      </c>
      <c r="C1077" s="6" t="s">
        <v>2382</v>
      </c>
      <c r="D1077" s="6" t="s">
        <v>86</v>
      </c>
      <c r="E1077" s="6" t="s">
        <v>50</v>
      </c>
      <c r="F1077" s="6" t="s">
        <v>1725</v>
      </c>
      <c r="G1077" s="7" t="n">
        <f aca="false">J1077*S1077</f>
        <v>612.354941551541</v>
      </c>
      <c r="H1077" s="7" t="n">
        <f aca="false">I1077*Parâmetros!$B$6/100*S1077</f>
        <v>28.9646576590253</v>
      </c>
      <c r="I1077" s="8" t="n">
        <v>18310</v>
      </c>
      <c r="J1077" s="8" t="n">
        <v>3871</v>
      </c>
      <c r="K1077" s="9" t="n">
        <f aca="false">J1077/I1077</f>
        <v>0.211414527580557</v>
      </c>
      <c r="L1077" s="10" t="n">
        <v>0.262</v>
      </c>
      <c r="M1077" s="6" t="str">
        <f aca="false">IF(K1077&gt;L1077,"sim","não")</f>
        <v>não</v>
      </c>
      <c r="N1077" s="11" t="n">
        <v>-0.14</v>
      </c>
      <c r="O1077" s="8" t="n">
        <v>7629</v>
      </c>
      <c r="P1077" s="8" t="n">
        <v>5545</v>
      </c>
      <c r="Q1077" s="9" t="n">
        <f aca="false">O1077/(O1077+P1077)</f>
        <v>0.579095187490512</v>
      </c>
      <c r="R1077" s="10" t="n">
        <v>0.636</v>
      </c>
      <c r="S1077" s="12" t="n">
        <f aca="false">2*Q1077-1</f>
        <v>0.158190374981023</v>
      </c>
      <c r="T1077" s="10" t="n">
        <v>0.115</v>
      </c>
      <c r="U1077" s="6" t="s">
        <v>102</v>
      </c>
      <c r="V1077" s="6" t="s">
        <v>72</v>
      </c>
      <c r="W1077" s="6" t="s">
        <v>54</v>
      </c>
      <c r="X1077" s="6" t="s">
        <v>2383</v>
      </c>
      <c r="Y1077" s="8" t="n">
        <v>24062</v>
      </c>
    </row>
    <row r="1078" customFormat="false" ht="15" hidden="false" customHeight="false" outlineLevel="0" collapsed="false">
      <c r="A1078" s="5" t="n">
        <f aca="false">RANK(G1078,$G$2:$G$1311)</f>
        <v>1077</v>
      </c>
      <c r="B1078" s="6" t="str">
        <f aca="false">IF(G1078&gt;=Parâmetros!$B$4,"A",IF(G1078&gt;=Parâmetros!$B$5,"B","C"))</f>
        <v>C</v>
      </c>
      <c r="C1078" s="6" t="s">
        <v>2384</v>
      </c>
      <c r="D1078" s="6" t="s">
        <v>445</v>
      </c>
      <c r="E1078" s="6" t="s">
        <v>50</v>
      </c>
      <c r="F1078" s="6" t="s">
        <v>481</v>
      </c>
      <c r="G1078" s="7" t="n">
        <f aca="false">J1078*S1078</f>
        <v>605.394312518323</v>
      </c>
      <c r="H1078" s="7" t="n">
        <f aca="false">I1078*Parâmetros!$B$6/100*S1078</f>
        <v>37.4236294341835</v>
      </c>
      <c r="I1078" s="8" t="n">
        <v>9118</v>
      </c>
      <c r="J1078" s="8" t="n">
        <v>1475</v>
      </c>
      <c r="K1078" s="9" t="n">
        <f aca="false">J1078/I1078</f>
        <v>0.161767931563939</v>
      </c>
      <c r="L1078" s="10" t="n">
        <v>0.176</v>
      </c>
      <c r="M1078" s="6" t="str">
        <f aca="false">IF(K1078&gt;L1078,"sim","não")</f>
        <v>não</v>
      </c>
      <c r="N1078" s="11" t="n">
        <v>-0.41</v>
      </c>
      <c r="O1078" s="8" t="n">
        <v>4811</v>
      </c>
      <c r="P1078" s="8" t="n">
        <v>2011</v>
      </c>
      <c r="Q1078" s="9" t="n">
        <f aca="false">O1078/(O1078+P1078)</f>
        <v>0.70521841102316</v>
      </c>
      <c r="R1078" s="10" t="n">
        <v>0.749</v>
      </c>
      <c r="S1078" s="12" t="n">
        <f aca="false">2*Q1078-1</f>
        <v>0.410436822046321</v>
      </c>
      <c r="T1078" s="10" t="n">
        <v>0.105</v>
      </c>
      <c r="U1078" s="6" t="s">
        <v>96</v>
      </c>
      <c r="V1078" s="6" t="s">
        <v>72</v>
      </c>
      <c r="W1078" s="6" t="s">
        <v>54</v>
      </c>
      <c r="X1078" s="6" t="s">
        <v>2385</v>
      </c>
      <c r="Y1078" s="8" t="n">
        <v>10499</v>
      </c>
    </row>
    <row r="1079" customFormat="false" ht="15" hidden="false" customHeight="false" outlineLevel="0" collapsed="false">
      <c r="A1079" s="5" t="n">
        <f aca="false">RANK(G1079,$G$2:$G$1311)</f>
        <v>1078</v>
      </c>
      <c r="B1079" s="6" t="str">
        <f aca="false">IF(G1079&gt;=Parâmetros!$B$4,"A",IF(G1079&gt;=Parâmetros!$B$5,"B","C"))</f>
        <v>C</v>
      </c>
      <c r="C1079" s="6" t="s">
        <v>2386</v>
      </c>
      <c r="D1079" s="6" t="s">
        <v>2387</v>
      </c>
      <c r="E1079" s="6" t="s">
        <v>142</v>
      </c>
      <c r="F1079" s="6" t="s">
        <v>2388</v>
      </c>
      <c r="G1079" s="7" t="n">
        <f aca="false">J1079*S1079</f>
        <v>604.217215689794</v>
      </c>
      <c r="H1079" s="7" t="n">
        <f aca="false">I1079*Parâmetros!$B$6/100*S1079</f>
        <v>29.7538156359393</v>
      </c>
      <c r="I1079" s="8" t="n">
        <v>33722</v>
      </c>
      <c r="J1079" s="8" t="n">
        <v>6848</v>
      </c>
      <c r="K1079" s="9" t="n">
        <f aca="false">J1079/I1079</f>
        <v>0.203072178399858</v>
      </c>
      <c r="L1079" s="10" t="n">
        <v>0.209</v>
      </c>
      <c r="M1079" s="6" t="str">
        <f aca="false">IF(K1079&gt;L1079,"sim","não")</f>
        <v>não</v>
      </c>
      <c r="N1079" s="11" t="n">
        <v>0.15</v>
      </c>
      <c r="O1079" s="8" t="n">
        <v>12124</v>
      </c>
      <c r="P1079" s="8" t="n">
        <v>10158</v>
      </c>
      <c r="Q1079" s="9" t="n">
        <f aca="false">O1079/(O1079+P1079)</f>
        <v>0.544116327080154</v>
      </c>
      <c r="R1079" s="10" t="n">
        <v>0.555</v>
      </c>
      <c r="S1079" s="12" t="n">
        <f aca="false">2*Q1079-1</f>
        <v>0.0882326541603087</v>
      </c>
      <c r="T1079" s="10" t="n">
        <v>0.071</v>
      </c>
      <c r="U1079" s="6" t="s">
        <v>63</v>
      </c>
      <c r="V1079" s="6" t="s">
        <v>59</v>
      </c>
      <c r="W1079" s="6" t="s">
        <v>54</v>
      </c>
      <c r="X1079" s="6" t="s">
        <v>2389</v>
      </c>
      <c r="Y1079" s="8" t="n">
        <v>44170</v>
      </c>
    </row>
    <row r="1080" customFormat="false" ht="15" hidden="false" customHeight="false" outlineLevel="0" collapsed="false">
      <c r="A1080" s="5" t="n">
        <f aca="false">RANK(G1080,$G$2:$G$1311)</f>
        <v>1079</v>
      </c>
      <c r="B1080" s="6" t="str">
        <f aca="false">IF(G1080&gt;=Parâmetros!$B$4,"A",IF(G1080&gt;=Parâmetros!$B$5,"B","C"))</f>
        <v>C</v>
      </c>
      <c r="C1080" s="6" t="s">
        <v>2390</v>
      </c>
      <c r="D1080" s="6" t="s">
        <v>141</v>
      </c>
      <c r="E1080" s="6" t="s">
        <v>142</v>
      </c>
      <c r="F1080" s="6" t="s">
        <v>174</v>
      </c>
      <c r="G1080" s="7" t="n">
        <f aca="false">J1080*S1080</f>
        <v>601.134287286736</v>
      </c>
      <c r="H1080" s="7" t="n">
        <f aca="false">I1080*Parâmetros!$B$6/100*S1080</f>
        <v>18.7929884424876</v>
      </c>
      <c r="I1080" s="8" t="n">
        <v>11836</v>
      </c>
      <c r="J1080" s="8" t="n">
        <v>3786</v>
      </c>
      <c r="K1080" s="9" t="n">
        <f aca="false">J1080/I1080</f>
        <v>0.319871578235891</v>
      </c>
      <c r="L1080" s="10" t="n">
        <v>0.346</v>
      </c>
      <c r="M1080" s="6" t="str">
        <f aca="false">IF(K1080&gt;L1080,"sim","não")</f>
        <v>não</v>
      </c>
      <c r="N1080" s="11" t="n">
        <v>-0.88</v>
      </c>
      <c r="O1080" s="8" t="n">
        <v>4211</v>
      </c>
      <c r="P1080" s="8" t="n">
        <v>3057</v>
      </c>
      <c r="Q1080" s="9" t="n">
        <f aca="false">O1080/(O1080+P1080)</f>
        <v>0.579389102916896</v>
      </c>
      <c r="R1080" s="10" t="n">
        <v>0.632</v>
      </c>
      <c r="S1080" s="12" t="n">
        <f aca="false">2*Q1080-1</f>
        <v>0.158778205833792</v>
      </c>
      <c r="T1080" s="10" t="n">
        <v>0.162</v>
      </c>
      <c r="U1080" s="6" t="s">
        <v>133</v>
      </c>
      <c r="V1080" s="6" t="s">
        <v>72</v>
      </c>
      <c r="W1080" s="6" t="s">
        <v>54</v>
      </c>
      <c r="X1080" s="6" t="s">
        <v>2391</v>
      </c>
      <c r="Y1080" s="8" t="n">
        <v>12589</v>
      </c>
    </row>
    <row r="1081" customFormat="false" ht="15" hidden="false" customHeight="false" outlineLevel="0" collapsed="false">
      <c r="A1081" s="5" t="n">
        <f aca="false">RANK(G1081,$G$2:$G$1311)</f>
        <v>1080</v>
      </c>
      <c r="B1081" s="6" t="str">
        <f aca="false">IF(G1081&gt;=Parâmetros!$B$4,"A",IF(G1081&gt;=Parâmetros!$B$5,"B","C"))</f>
        <v>C</v>
      </c>
      <c r="C1081" s="6" t="s">
        <v>2392</v>
      </c>
      <c r="D1081" s="6" t="s">
        <v>86</v>
      </c>
      <c r="E1081" s="6" t="s">
        <v>50</v>
      </c>
      <c r="F1081" s="6" t="s">
        <v>2347</v>
      </c>
      <c r="G1081" s="7" t="n">
        <f aca="false">J1081*S1081</f>
        <v>601.047340522757</v>
      </c>
      <c r="H1081" s="7" t="n">
        <f aca="false">I1081*Parâmetros!$B$6/100*S1081</f>
        <v>34.1874977152257</v>
      </c>
      <c r="I1081" s="8" t="n">
        <v>21876</v>
      </c>
      <c r="J1081" s="8" t="n">
        <v>3846</v>
      </c>
      <c r="K1081" s="9" t="n">
        <f aca="false">J1081/I1081</f>
        <v>0.175809105869446</v>
      </c>
      <c r="L1081" s="10" t="n">
        <v>0.179</v>
      </c>
      <c r="M1081" s="6" t="str">
        <f aca="false">IF(K1081&gt;L1081,"sim","não")</f>
        <v>não</v>
      </c>
      <c r="N1081" s="11" t="n">
        <v>0.37</v>
      </c>
      <c r="O1081" s="8" t="n">
        <v>9489</v>
      </c>
      <c r="P1081" s="8" t="n">
        <v>6924</v>
      </c>
      <c r="Q1081" s="9" t="n">
        <f aca="false">O1081/(O1081+P1081)</f>
        <v>0.578139279839152</v>
      </c>
      <c r="R1081" s="10" t="n">
        <v>0.642</v>
      </c>
      <c r="S1081" s="12" t="n">
        <f aca="false">2*Q1081-1</f>
        <v>0.156278559678304</v>
      </c>
      <c r="T1081" s="10" t="n">
        <v>0.085</v>
      </c>
      <c r="U1081" s="6" t="s">
        <v>102</v>
      </c>
      <c r="V1081" s="6" t="s">
        <v>72</v>
      </c>
      <c r="W1081" s="6" t="s">
        <v>54</v>
      </c>
      <c r="X1081" s="6" t="s">
        <v>2393</v>
      </c>
      <c r="Y1081" s="8" t="n">
        <v>24709</v>
      </c>
    </row>
    <row r="1082" customFormat="false" ht="15" hidden="false" customHeight="false" outlineLevel="0" collapsed="false">
      <c r="A1082" s="5" t="n">
        <f aca="false">RANK(G1082,$G$2:$G$1311)</f>
        <v>1081</v>
      </c>
      <c r="B1082" s="6" t="str">
        <f aca="false">IF(G1082&gt;=Parâmetros!$B$4,"A",IF(G1082&gt;=Parâmetros!$B$5,"B","C"))</f>
        <v>C</v>
      </c>
      <c r="C1082" s="6" t="s">
        <v>2394</v>
      </c>
      <c r="D1082" s="6" t="s">
        <v>49</v>
      </c>
      <c r="E1082" s="6" t="s">
        <v>50</v>
      </c>
      <c r="F1082" s="6" t="s">
        <v>429</v>
      </c>
      <c r="G1082" s="7" t="n">
        <f aca="false">J1082*S1082</f>
        <v>600.927115889486</v>
      </c>
      <c r="H1082" s="7" t="n">
        <f aca="false">I1082*Parâmetros!$B$6/100*S1082</f>
        <v>29.1264583072884</v>
      </c>
      <c r="I1082" s="8" t="n">
        <v>10702</v>
      </c>
      <c r="J1082" s="8" t="n">
        <v>2208</v>
      </c>
      <c r="K1082" s="9" t="n">
        <f aca="false">J1082/I1082</f>
        <v>0.206316576340871</v>
      </c>
      <c r="L1082" s="10" t="n">
        <v>0.224</v>
      </c>
      <c r="M1082" s="6" t="str">
        <f aca="false">IF(K1082&gt;L1082,"sim","não")</f>
        <v>não</v>
      </c>
      <c r="N1082" s="11" t="n">
        <v>-0.4</v>
      </c>
      <c r="O1082" s="8" t="n">
        <v>5088</v>
      </c>
      <c r="P1082" s="8" t="n">
        <v>2911</v>
      </c>
      <c r="Q1082" s="9" t="n">
        <f aca="false">O1082/(O1082+P1082)</f>
        <v>0.636079509938742</v>
      </c>
      <c r="R1082" s="10" t="n">
        <v>0.709</v>
      </c>
      <c r="S1082" s="12" t="n">
        <f aca="false">2*Q1082-1</f>
        <v>0.272159019877485</v>
      </c>
      <c r="T1082" s="10" t="n">
        <v>0.11</v>
      </c>
      <c r="U1082" s="6" t="s">
        <v>144</v>
      </c>
      <c r="V1082" s="6" t="s">
        <v>72</v>
      </c>
      <c r="W1082" s="6" t="s">
        <v>54</v>
      </c>
      <c r="X1082" s="6" t="s">
        <v>2395</v>
      </c>
      <c r="Y1082" s="8" t="n">
        <v>12968</v>
      </c>
    </row>
    <row r="1083" customFormat="false" ht="15" hidden="false" customHeight="false" outlineLevel="0" collapsed="false">
      <c r="A1083" s="5" t="n">
        <f aca="false">RANK(G1083,$G$2:$G$1311)</f>
        <v>1082</v>
      </c>
      <c r="B1083" s="6" t="str">
        <f aca="false">IF(G1083&gt;=Parâmetros!$B$4,"A",IF(G1083&gt;=Parâmetros!$B$5,"B","C"))</f>
        <v>C</v>
      </c>
      <c r="C1083" s="6" t="s">
        <v>2396</v>
      </c>
      <c r="D1083" s="6" t="s">
        <v>208</v>
      </c>
      <c r="E1083" s="6" t="s">
        <v>209</v>
      </c>
      <c r="F1083" s="6" t="s">
        <v>473</v>
      </c>
      <c r="G1083" s="7" t="n">
        <f aca="false">J1083*S1083</f>
        <v>600.37617554859</v>
      </c>
      <c r="H1083" s="7" t="n">
        <f aca="false">I1083*Parâmetros!$B$6/100*S1083</f>
        <v>29.1789968652038</v>
      </c>
      <c r="I1083" s="8" t="n">
        <v>9798</v>
      </c>
      <c r="J1083" s="8" t="n">
        <v>2016</v>
      </c>
      <c r="K1083" s="9" t="n">
        <f aca="false">J1083/I1083</f>
        <v>0.205756276791182</v>
      </c>
      <c r="L1083" s="10" t="n">
        <v>0.247</v>
      </c>
      <c r="M1083" s="6" t="str">
        <f aca="false">IF(K1083&gt;L1083,"sim","não")</f>
        <v>não</v>
      </c>
      <c r="N1083" s="11" t="n">
        <v>4.53</v>
      </c>
      <c r="O1083" s="8" t="n">
        <v>4761</v>
      </c>
      <c r="P1083" s="8" t="n">
        <v>2576</v>
      </c>
      <c r="Q1083" s="9" t="n">
        <f aca="false">O1083/(O1083+P1083)</f>
        <v>0.648902821316615</v>
      </c>
      <c r="R1083" s="10" t="n">
        <v>0.679</v>
      </c>
      <c r="S1083" s="12" t="n">
        <f aca="false">2*Q1083-1</f>
        <v>0.297805642633229</v>
      </c>
      <c r="T1083" s="10" t="n">
        <v>0.047</v>
      </c>
      <c r="U1083" s="6" t="s">
        <v>83</v>
      </c>
      <c r="V1083" s="6" t="s">
        <v>53</v>
      </c>
      <c r="W1083" s="6" t="s">
        <v>211</v>
      </c>
      <c r="X1083" s="6" t="s">
        <v>2397</v>
      </c>
      <c r="Y1083" s="8" t="n">
        <v>14431</v>
      </c>
    </row>
    <row r="1084" customFormat="false" ht="15" hidden="false" customHeight="false" outlineLevel="0" collapsed="false">
      <c r="A1084" s="5" t="n">
        <f aca="false">RANK(G1084,$G$2:$G$1311)</f>
        <v>1083</v>
      </c>
      <c r="B1084" s="6" t="str">
        <f aca="false">IF(G1084&gt;=Parâmetros!$B$4,"A",IF(G1084&gt;=Parâmetros!$B$5,"B","C"))</f>
        <v>C</v>
      </c>
      <c r="C1084" s="6" t="s">
        <v>2398</v>
      </c>
      <c r="D1084" s="6" t="s">
        <v>141</v>
      </c>
      <c r="E1084" s="6" t="s">
        <v>142</v>
      </c>
      <c r="F1084" s="6" t="s">
        <v>2281</v>
      </c>
      <c r="G1084" s="7" t="n">
        <f aca="false">J1084*S1084</f>
        <v>598.706747404845</v>
      </c>
      <c r="H1084" s="7" t="n">
        <f aca="false">I1084*Parâmetros!$B$6/100*S1084</f>
        <v>23.0137975778547</v>
      </c>
      <c r="I1084" s="8" t="n">
        <v>14284</v>
      </c>
      <c r="J1084" s="8" t="n">
        <v>3716</v>
      </c>
      <c r="K1084" s="9" t="n">
        <f aca="false">J1084/I1084</f>
        <v>0.260151218146178</v>
      </c>
      <c r="L1084" s="10" t="n">
        <v>0.224</v>
      </c>
      <c r="M1084" s="6" t="str">
        <f aca="false">IF(K1084&gt;L1084,"sim","não")</f>
        <v>sim</v>
      </c>
      <c r="N1084" s="11" t="n">
        <v>-1.41</v>
      </c>
      <c r="O1084" s="8" t="n">
        <v>5369</v>
      </c>
      <c r="P1084" s="8" t="n">
        <v>3879</v>
      </c>
      <c r="Q1084" s="9" t="n">
        <f aca="false">O1084/(O1084+P1084)</f>
        <v>0.580557958477509</v>
      </c>
      <c r="R1084" s="10" t="n">
        <v>0.618</v>
      </c>
      <c r="S1084" s="12" t="n">
        <f aca="false">2*Q1084-1</f>
        <v>0.161115916955017</v>
      </c>
      <c r="T1084" s="10" t="n">
        <v>0.163</v>
      </c>
      <c r="U1084" s="6" t="s">
        <v>144</v>
      </c>
      <c r="V1084" s="6" t="s">
        <v>72</v>
      </c>
      <c r="W1084" s="6" t="s">
        <v>54</v>
      </c>
      <c r="X1084" s="6" t="s">
        <v>2399</v>
      </c>
      <c r="Y1084" s="8" t="n">
        <v>17392</v>
      </c>
    </row>
    <row r="1085" customFormat="false" ht="15" hidden="false" customHeight="false" outlineLevel="0" collapsed="false">
      <c r="A1085" s="5" t="n">
        <f aca="false">RANK(G1085,$G$2:$G$1311)</f>
        <v>1084</v>
      </c>
      <c r="B1085" s="6" t="str">
        <f aca="false">IF(G1085&gt;=Parâmetros!$B$4,"A",IF(G1085&gt;=Parâmetros!$B$5,"B","C"))</f>
        <v>C</v>
      </c>
      <c r="C1085" s="6" t="s">
        <v>2400</v>
      </c>
      <c r="D1085" s="6" t="s">
        <v>66</v>
      </c>
      <c r="E1085" s="6" t="s">
        <v>50</v>
      </c>
      <c r="F1085" s="6" t="s">
        <v>484</v>
      </c>
      <c r="G1085" s="7" t="n">
        <f aca="false">J1085*S1085</f>
        <v>598.698309492848</v>
      </c>
      <c r="H1085" s="7" t="n">
        <f aca="false">I1085*Parâmetros!$B$6/100*S1085</f>
        <v>40.6509303700201</v>
      </c>
      <c r="I1085" s="8" t="n">
        <v>11278</v>
      </c>
      <c r="J1085" s="8" t="n">
        <v>1661</v>
      </c>
      <c r="K1085" s="9" t="n">
        <f aca="false">J1085/I1085</f>
        <v>0.147277886150027</v>
      </c>
      <c r="L1085" s="10" t="n">
        <v>0.135</v>
      </c>
      <c r="M1085" s="6" t="str">
        <f aca="false">IF(K1085&gt;L1085,"sim","não")</f>
        <v>sim</v>
      </c>
      <c r="N1085" s="11" t="n">
        <v>-0.6</v>
      </c>
      <c r="O1085" s="8" t="n">
        <v>5754</v>
      </c>
      <c r="P1085" s="8" t="n">
        <v>2705</v>
      </c>
      <c r="Q1085" s="9" t="n">
        <f aca="false">O1085/(O1085+P1085)</f>
        <v>0.68022224849273</v>
      </c>
      <c r="R1085" s="10" t="n">
        <v>0.711</v>
      </c>
      <c r="S1085" s="12" t="n">
        <f aca="false">2*Q1085-1</f>
        <v>0.360444496985459</v>
      </c>
      <c r="T1085" s="10" t="n">
        <v>0.107</v>
      </c>
      <c r="U1085" s="6" t="s">
        <v>77</v>
      </c>
      <c r="V1085" s="6" t="s">
        <v>59</v>
      </c>
      <c r="W1085" s="6" t="s">
        <v>54</v>
      </c>
      <c r="X1085" s="6" t="s">
        <v>2401</v>
      </c>
      <c r="Y1085" s="8" t="n">
        <v>10887</v>
      </c>
    </row>
    <row r="1086" customFormat="false" ht="15" hidden="false" customHeight="false" outlineLevel="0" collapsed="false">
      <c r="A1086" s="5" t="n">
        <f aca="false">RANK(G1086,$G$2:$G$1311)</f>
        <v>1085</v>
      </c>
      <c r="B1086" s="6" t="str">
        <f aca="false">IF(G1086&gt;=Parâmetros!$B$4,"A",IF(G1086&gt;=Parâmetros!$B$5,"B","C"))</f>
        <v>C</v>
      </c>
      <c r="C1086" s="6" t="s">
        <v>2402</v>
      </c>
      <c r="D1086" s="6" t="s">
        <v>49</v>
      </c>
      <c r="E1086" s="6" t="s">
        <v>50</v>
      </c>
      <c r="F1086" s="6" t="s">
        <v>289</v>
      </c>
      <c r="G1086" s="7" t="n">
        <f aca="false">J1086*S1086</f>
        <v>596.691193607458</v>
      </c>
      <c r="H1086" s="7" t="n">
        <f aca="false">I1086*Parâmetros!$B$6/100*S1086</f>
        <v>23.0894672881638</v>
      </c>
      <c r="I1086" s="8" t="n">
        <v>8931</v>
      </c>
      <c r="J1086" s="8" t="n">
        <v>2308</v>
      </c>
      <c r="K1086" s="9" t="n">
        <f aca="false">J1086/I1086</f>
        <v>0.258425708207368</v>
      </c>
      <c r="L1086" s="10" t="n">
        <v>0.239</v>
      </c>
      <c r="M1086" s="6" t="str">
        <f aca="false">IF(K1086&gt;L1086,"sim","não")</f>
        <v>sim</v>
      </c>
      <c r="N1086" s="11" t="n">
        <v>-1.97</v>
      </c>
      <c r="O1086" s="8" t="n">
        <v>3780</v>
      </c>
      <c r="P1086" s="8" t="n">
        <v>2227</v>
      </c>
      <c r="Q1086" s="9" t="n">
        <f aca="false">O1086/(O1086+P1086)</f>
        <v>0.629265856500749</v>
      </c>
      <c r="R1086" s="10" t="n">
        <v>0.647</v>
      </c>
      <c r="S1086" s="12" t="n">
        <f aca="false">2*Q1086-1</f>
        <v>0.258531713001498</v>
      </c>
      <c r="T1086" s="10" t="n">
        <v>0.137</v>
      </c>
      <c r="U1086" s="6" t="s">
        <v>77</v>
      </c>
      <c r="V1086" s="6" t="s">
        <v>59</v>
      </c>
      <c r="W1086" s="6" t="s">
        <v>54</v>
      </c>
      <c r="X1086" s="6" t="s">
        <v>2403</v>
      </c>
      <c r="Y1086" s="8" t="n">
        <v>10325</v>
      </c>
    </row>
    <row r="1087" customFormat="false" ht="15" hidden="false" customHeight="false" outlineLevel="0" collapsed="false">
      <c r="A1087" s="5" t="n">
        <f aca="false">RANK(G1087,$G$2:$G$1311)</f>
        <v>1086</v>
      </c>
      <c r="B1087" s="6" t="str">
        <f aca="false">IF(G1087&gt;=Parâmetros!$B$4,"A",IF(G1087&gt;=Parâmetros!$B$5,"B","C"))</f>
        <v>C</v>
      </c>
      <c r="C1087" s="6" t="s">
        <v>2404</v>
      </c>
      <c r="D1087" s="6" t="s">
        <v>86</v>
      </c>
      <c r="E1087" s="6" t="s">
        <v>50</v>
      </c>
      <c r="F1087" s="6" t="s">
        <v>2347</v>
      </c>
      <c r="G1087" s="7" t="n">
        <f aca="false">J1087*S1087</f>
        <v>594.775752861429</v>
      </c>
      <c r="H1087" s="7" t="n">
        <f aca="false">I1087*Parâmetros!$B$6/100*S1087</f>
        <v>30.890047783087</v>
      </c>
      <c r="I1087" s="8" t="n">
        <v>12262</v>
      </c>
      <c r="J1087" s="8" t="n">
        <v>2361</v>
      </c>
      <c r="K1087" s="9" t="n">
        <f aca="false">J1087/I1087</f>
        <v>0.192546077312021</v>
      </c>
      <c r="L1087" s="10" t="n">
        <v>0.276</v>
      </c>
      <c r="M1087" s="6" t="str">
        <f aca="false">IF(K1087&gt;L1087,"sim","não")</f>
        <v>não</v>
      </c>
      <c r="N1087" s="11" t="n">
        <v>-0.13</v>
      </c>
      <c r="O1087" s="8" t="n">
        <v>5633</v>
      </c>
      <c r="P1087" s="8" t="n">
        <v>3366</v>
      </c>
      <c r="Q1087" s="9" t="n">
        <f aca="false">O1087/(O1087+P1087)</f>
        <v>0.625958439826648</v>
      </c>
      <c r="R1087" s="10" t="n">
        <v>0.691</v>
      </c>
      <c r="S1087" s="12" t="n">
        <f aca="false">2*Q1087-1</f>
        <v>0.251916879653295</v>
      </c>
      <c r="T1087" s="10" t="n">
        <v>0.094</v>
      </c>
      <c r="U1087" s="6" t="s">
        <v>96</v>
      </c>
      <c r="V1087" s="6" t="s">
        <v>72</v>
      </c>
      <c r="W1087" s="6" t="s">
        <v>54</v>
      </c>
      <c r="X1087" s="6" t="s">
        <v>2405</v>
      </c>
      <c r="Y1087" s="8" t="n">
        <v>14700</v>
      </c>
    </row>
    <row r="1088" customFormat="false" ht="15" hidden="false" customHeight="false" outlineLevel="0" collapsed="false">
      <c r="A1088" s="5" t="n">
        <f aca="false">RANK(G1088,$G$2:$G$1311)</f>
        <v>1087</v>
      </c>
      <c r="B1088" s="6" t="str">
        <f aca="false">IF(G1088&gt;=Parâmetros!$B$4,"A",IF(G1088&gt;=Parâmetros!$B$5,"B","C"))</f>
        <v>C</v>
      </c>
      <c r="C1088" s="6" t="s">
        <v>2406</v>
      </c>
      <c r="D1088" s="6" t="s">
        <v>445</v>
      </c>
      <c r="E1088" s="6" t="s">
        <v>50</v>
      </c>
      <c r="F1088" s="6" t="s">
        <v>481</v>
      </c>
      <c r="G1088" s="7" t="n">
        <f aca="false">J1088*S1088</f>
        <v>594.570973901973</v>
      </c>
      <c r="H1088" s="7" t="n">
        <f aca="false">I1088*Parâmetros!$B$6/100*S1088</f>
        <v>41.2325525143221</v>
      </c>
      <c r="I1088" s="8" t="n">
        <v>12878</v>
      </c>
      <c r="J1088" s="8" t="n">
        <v>1857</v>
      </c>
      <c r="K1088" s="9" t="n">
        <f aca="false">J1088/I1088</f>
        <v>0.144199409846249</v>
      </c>
      <c r="L1088" s="10" t="n">
        <v>0.143</v>
      </c>
      <c r="M1088" s="6" t="str">
        <f aca="false">IF(K1088&gt;L1088,"sim","não")</f>
        <v>sim</v>
      </c>
      <c r="N1088" s="11" t="n">
        <v>-1.67</v>
      </c>
      <c r="O1088" s="8" t="n">
        <v>6222</v>
      </c>
      <c r="P1088" s="8" t="n">
        <v>3204</v>
      </c>
      <c r="Q1088" s="9" t="n">
        <f aca="false">O1088/(O1088+P1088)</f>
        <v>0.66008911521324</v>
      </c>
      <c r="R1088" s="10" t="n">
        <v>0.684</v>
      </c>
      <c r="S1088" s="12" t="n">
        <f aca="false">2*Q1088-1</f>
        <v>0.32017823042648</v>
      </c>
      <c r="T1088" s="10" t="n">
        <v>0.108</v>
      </c>
      <c r="U1088" s="6" t="s">
        <v>68</v>
      </c>
      <c r="V1088" s="6" t="s">
        <v>53</v>
      </c>
      <c r="W1088" s="6" t="s">
        <v>54</v>
      </c>
      <c r="X1088" s="6" t="s">
        <v>2407</v>
      </c>
      <c r="Y1088" s="8" t="n">
        <v>14277</v>
      </c>
    </row>
    <row r="1089" customFormat="false" ht="15" hidden="false" customHeight="false" outlineLevel="0" collapsed="false">
      <c r="A1089" s="5" t="n">
        <f aca="false">RANK(G1089,$G$2:$G$1311)</f>
        <v>1088</v>
      </c>
      <c r="B1089" s="6" t="str">
        <f aca="false">IF(G1089&gt;=Parâmetros!$B$4,"A",IF(G1089&gt;=Parâmetros!$B$5,"B","C"))</f>
        <v>C</v>
      </c>
      <c r="C1089" s="6" t="s">
        <v>2408</v>
      </c>
      <c r="D1089" s="6" t="s">
        <v>445</v>
      </c>
      <c r="E1089" s="6" t="s">
        <v>50</v>
      </c>
      <c r="F1089" s="6" t="s">
        <v>1255</v>
      </c>
      <c r="G1089" s="7" t="n">
        <f aca="false">J1089*S1089</f>
        <v>594.39148206751</v>
      </c>
      <c r="H1089" s="7" t="n">
        <f aca="false">I1089*Parâmetros!$B$6/100*S1089</f>
        <v>31.8241758966245</v>
      </c>
      <c r="I1089" s="8" t="n">
        <v>21079</v>
      </c>
      <c r="J1089" s="8" t="n">
        <v>3937</v>
      </c>
      <c r="K1089" s="9" t="n">
        <f aca="false">J1089/I1089</f>
        <v>0.186773566108449</v>
      </c>
      <c r="L1089" s="10" t="n">
        <v>0.168</v>
      </c>
      <c r="M1089" s="6" t="str">
        <f aca="false">IF(K1089&gt;L1089,"sim","não")</f>
        <v>sim</v>
      </c>
      <c r="N1089" s="11" t="n">
        <v>-1.57</v>
      </c>
      <c r="O1089" s="8" t="n">
        <v>8729</v>
      </c>
      <c r="P1089" s="8" t="n">
        <v>6439</v>
      </c>
      <c r="Q1089" s="9" t="n">
        <f aca="false">O1089/(O1089+P1089)</f>
        <v>0.575487869198312</v>
      </c>
      <c r="R1089" s="10" t="n">
        <v>0.602</v>
      </c>
      <c r="S1089" s="12" t="n">
        <f aca="false">2*Q1089-1</f>
        <v>0.150975738396624</v>
      </c>
      <c r="T1089" s="10" t="n">
        <v>0.066</v>
      </c>
      <c r="U1089" s="6" t="s">
        <v>96</v>
      </c>
      <c r="V1089" s="6" t="s">
        <v>72</v>
      </c>
      <c r="W1089" s="6" t="s">
        <v>54</v>
      </c>
      <c r="X1089" s="6" t="s">
        <v>2409</v>
      </c>
      <c r="Y1089" s="8" t="n">
        <v>21730</v>
      </c>
    </row>
    <row r="1090" customFormat="false" ht="15" hidden="false" customHeight="false" outlineLevel="0" collapsed="false">
      <c r="A1090" s="5" t="n">
        <f aca="false">RANK(G1090,$G$2:$G$1311)</f>
        <v>1089</v>
      </c>
      <c r="B1090" s="6" t="str">
        <f aca="false">IF(G1090&gt;=Parâmetros!$B$4,"A",IF(G1090&gt;=Parâmetros!$B$5,"B","C"))</f>
        <v>C</v>
      </c>
      <c r="C1090" s="6" t="s">
        <v>2410</v>
      </c>
      <c r="D1090" s="6" t="s">
        <v>177</v>
      </c>
      <c r="E1090" s="6" t="s">
        <v>50</v>
      </c>
      <c r="F1090" s="6" t="s">
        <v>1811</v>
      </c>
      <c r="G1090" s="7" t="n">
        <f aca="false">J1090*S1090</f>
        <v>588.886943085243</v>
      </c>
      <c r="H1090" s="7" t="n">
        <f aca="false">I1090*Parâmetros!$B$6/100*S1090</f>
        <v>24.3316610867886</v>
      </c>
      <c r="I1090" s="8" t="n">
        <v>11536</v>
      </c>
      <c r="J1090" s="8" t="n">
        <v>2792</v>
      </c>
      <c r="K1090" s="9" t="n">
        <f aca="false">J1090/I1090</f>
        <v>0.242024965325936</v>
      </c>
      <c r="L1090" s="10" t="n">
        <v>0.267</v>
      </c>
      <c r="M1090" s="6" t="str">
        <f aca="false">IF(K1090&gt;L1090,"sim","não")</f>
        <v>não</v>
      </c>
      <c r="N1090" s="11" t="n">
        <v>0.02</v>
      </c>
      <c r="O1090" s="8" t="n">
        <v>4702</v>
      </c>
      <c r="P1090" s="8" t="n">
        <v>3064</v>
      </c>
      <c r="Q1090" s="9" t="n">
        <f aca="false">O1090/(O1090+P1090)</f>
        <v>0.605459696111254</v>
      </c>
      <c r="R1090" s="10" t="n">
        <v>0.64</v>
      </c>
      <c r="S1090" s="12" t="n">
        <f aca="false">2*Q1090-1</f>
        <v>0.210919392222508</v>
      </c>
      <c r="T1090" s="10" t="n">
        <v>0.083</v>
      </c>
      <c r="U1090" s="6" t="s">
        <v>96</v>
      </c>
      <c r="V1090" s="6" t="s">
        <v>72</v>
      </c>
      <c r="W1090" s="6" t="s">
        <v>54</v>
      </c>
      <c r="X1090" s="6" t="s">
        <v>2411</v>
      </c>
      <c r="Y1090" s="8" t="n">
        <v>13731</v>
      </c>
    </row>
    <row r="1091" customFormat="false" ht="15" hidden="false" customHeight="false" outlineLevel="0" collapsed="false">
      <c r="A1091" s="5" t="n">
        <f aca="false">RANK(G1091,$G$2:$G$1311)</f>
        <v>1090</v>
      </c>
      <c r="B1091" s="6" t="str">
        <f aca="false">IF(G1091&gt;=Parâmetros!$B$4,"A",IF(G1091&gt;=Parâmetros!$B$5,"B","C"))</f>
        <v>C</v>
      </c>
      <c r="C1091" s="6" t="s">
        <v>2412</v>
      </c>
      <c r="D1091" s="6" t="s">
        <v>86</v>
      </c>
      <c r="E1091" s="6" t="s">
        <v>50</v>
      </c>
      <c r="F1091" s="6" t="s">
        <v>388</v>
      </c>
      <c r="G1091" s="7" t="n">
        <f aca="false">J1091*S1091</f>
        <v>582.161201348452</v>
      </c>
      <c r="H1091" s="7" t="n">
        <f aca="false">I1091*Parâmetros!$B$6/100*S1091</f>
        <v>37.1476432730616</v>
      </c>
      <c r="I1091" s="8" t="n">
        <v>8257</v>
      </c>
      <c r="J1091" s="8" t="n">
        <v>1294</v>
      </c>
      <c r="K1091" s="9" t="n">
        <f aca="false">J1091/I1091</f>
        <v>0.156715514109241</v>
      </c>
      <c r="L1091" s="10" t="n">
        <v>0.236</v>
      </c>
      <c r="M1091" s="6" t="str">
        <f aca="false">IF(K1091&gt;L1091,"sim","não")</f>
        <v>não</v>
      </c>
      <c r="N1091" s="11" t="n">
        <v>0.59</v>
      </c>
      <c r="O1091" s="8" t="n">
        <v>4731</v>
      </c>
      <c r="P1091" s="8" t="n">
        <v>1795</v>
      </c>
      <c r="Q1091" s="9" t="n">
        <f aca="false">O1091/(O1091+P1091)</f>
        <v>0.724946368372663</v>
      </c>
      <c r="R1091" s="10" t="n">
        <v>0.798</v>
      </c>
      <c r="S1091" s="12" t="n">
        <f aca="false">2*Q1091-1</f>
        <v>0.449892736745327</v>
      </c>
      <c r="T1091" s="10" t="n">
        <v>0.097</v>
      </c>
      <c r="U1091" s="6" t="s">
        <v>96</v>
      </c>
      <c r="V1091" s="6" t="s">
        <v>72</v>
      </c>
      <c r="W1091" s="6" t="s">
        <v>54</v>
      </c>
      <c r="X1091" s="6" t="s">
        <v>2413</v>
      </c>
      <c r="Y1091" s="8" t="n">
        <v>10238</v>
      </c>
    </row>
    <row r="1092" customFormat="false" ht="15" hidden="false" customHeight="false" outlineLevel="0" collapsed="false">
      <c r="A1092" s="5" t="n">
        <f aca="false">RANK(G1092,$G$2:$G$1311)</f>
        <v>1091</v>
      </c>
      <c r="B1092" s="6" t="str">
        <f aca="false">IF(G1092&gt;=Parâmetros!$B$4,"A",IF(G1092&gt;=Parâmetros!$B$5,"B","C"))</f>
        <v>C</v>
      </c>
      <c r="C1092" s="6" t="s">
        <v>2414</v>
      </c>
      <c r="D1092" s="6" t="s">
        <v>49</v>
      </c>
      <c r="E1092" s="6" t="s">
        <v>50</v>
      </c>
      <c r="F1092" s="6" t="s">
        <v>1830</v>
      </c>
      <c r="G1092" s="7" t="n">
        <f aca="false">J1092*S1092</f>
        <v>575.778150677005</v>
      </c>
      <c r="H1092" s="7" t="n">
        <f aca="false">I1092*Parâmetros!$B$6/100*S1092</f>
        <v>23.3162006712186</v>
      </c>
      <c r="I1092" s="8" t="n">
        <v>12841</v>
      </c>
      <c r="J1092" s="8" t="n">
        <v>3171</v>
      </c>
      <c r="K1092" s="9" t="n">
        <f aca="false">J1092/I1092</f>
        <v>0.246943384471614</v>
      </c>
      <c r="L1092" s="10" t="n">
        <v>0.295</v>
      </c>
      <c r="M1092" s="6" t="str">
        <f aca="false">IF(K1092&gt;L1092,"sim","não")</f>
        <v>não</v>
      </c>
      <c r="N1092" s="11" t="n">
        <v>-1.04</v>
      </c>
      <c r="O1092" s="8" t="n">
        <v>5105</v>
      </c>
      <c r="P1092" s="8" t="n">
        <v>3536</v>
      </c>
      <c r="Q1092" s="9" t="n">
        <f aca="false">O1092/(O1092+P1092)</f>
        <v>0.590788103228793</v>
      </c>
      <c r="R1092" s="10" t="n">
        <v>0.613</v>
      </c>
      <c r="S1092" s="12" t="n">
        <f aca="false">2*Q1092-1</f>
        <v>0.181576206457586</v>
      </c>
      <c r="T1092" s="10" t="n">
        <v>0.114</v>
      </c>
      <c r="U1092" s="6" t="s">
        <v>71</v>
      </c>
      <c r="V1092" s="6" t="s">
        <v>72</v>
      </c>
      <c r="W1092" s="6" t="s">
        <v>54</v>
      </c>
      <c r="X1092" s="6" t="s">
        <v>2415</v>
      </c>
      <c r="Y1092" s="8" t="n">
        <v>21599</v>
      </c>
    </row>
    <row r="1093" customFormat="false" ht="15" hidden="false" customHeight="false" outlineLevel="0" collapsed="false">
      <c r="A1093" s="5" t="n">
        <f aca="false">RANK(G1093,$G$2:$G$1311)</f>
        <v>1092</v>
      </c>
      <c r="B1093" s="6" t="str">
        <f aca="false">IF(G1093&gt;=Parâmetros!$B$4,"A",IF(G1093&gt;=Parâmetros!$B$5,"B","C"))</f>
        <v>C</v>
      </c>
      <c r="C1093" s="6" t="s">
        <v>2416</v>
      </c>
      <c r="D1093" s="6" t="s">
        <v>49</v>
      </c>
      <c r="E1093" s="6" t="s">
        <v>50</v>
      </c>
      <c r="F1093" s="6" t="s">
        <v>230</v>
      </c>
      <c r="G1093" s="7" t="n">
        <f aca="false">J1093*S1093</f>
        <v>572.175745526839</v>
      </c>
      <c r="H1093" s="7" t="n">
        <f aca="false">I1093*Parâmetros!$B$6/100*S1093</f>
        <v>38.0794155069583</v>
      </c>
      <c r="I1093" s="8" t="n">
        <v>9863</v>
      </c>
      <c r="J1093" s="8" t="n">
        <v>1482</v>
      </c>
      <c r="K1093" s="9" t="n">
        <f aca="false">J1093/I1093</f>
        <v>0.150258542025753</v>
      </c>
      <c r="L1093" s="10" t="n">
        <v>0.186</v>
      </c>
      <c r="M1093" s="6" t="str">
        <f aca="false">IF(K1093&gt;L1093,"sim","não")</f>
        <v>não</v>
      </c>
      <c r="N1093" s="11" t="n">
        <v>-0.48</v>
      </c>
      <c r="O1093" s="8" t="n">
        <v>5229</v>
      </c>
      <c r="P1093" s="8" t="n">
        <v>2316</v>
      </c>
      <c r="Q1093" s="9" t="n">
        <f aca="false">O1093/(O1093+P1093)</f>
        <v>0.693041749502982</v>
      </c>
      <c r="R1093" s="10" t="n">
        <v>0.672</v>
      </c>
      <c r="S1093" s="12" t="n">
        <f aca="false">2*Q1093-1</f>
        <v>0.386083499005964</v>
      </c>
      <c r="T1093" s="10" t="n">
        <v>0.088</v>
      </c>
      <c r="U1093" s="6" t="s">
        <v>63</v>
      </c>
      <c r="V1093" s="6" t="s">
        <v>59</v>
      </c>
      <c r="W1093" s="6" t="s">
        <v>54</v>
      </c>
      <c r="X1093" s="6" t="s">
        <v>2417</v>
      </c>
      <c r="Y1093" s="8" t="n">
        <v>12137</v>
      </c>
    </row>
    <row r="1094" customFormat="false" ht="15" hidden="false" customHeight="false" outlineLevel="0" collapsed="false">
      <c r="A1094" s="5" t="n">
        <f aca="false">RANK(G1094,$G$2:$G$1311)</f>
        <v>1093</v>
      </c>
      <c r="B1094" s="6" t="str">
        <f aca="false">IF(G1094&gt;=Parâmetros!$B$4,"A",IF(G1094&gt;=Parâmetros!$B$5,"B","C"))</f>
        <v>C</v>
      </c>
      <c r="C1094" s="6" t="s">
        <v>2418</v>
      </c>
      <c r="D1094" s="6" t="s">
        <v>407</v>
      </c>
      <c r="E1094" s="6" t="s">
        <v>50</v>
      </c>
      <c r="F1094" s="6" t="s">
        <v>1246</v>
      </c>
      <c r="G1094" s="7" t="n">
        <f aca="false">J1094*S1094</f>
        <v>568.280800676628</v>
      </c>
      <c r="H1094" s="7" t="n">
        <f aca="false">I1094*Parâmetros!$B$6/100*S1094</f>
        <v>34.4516554835072</v>
      </c>
      <c r="I1094" s="8" t="n">
        <v>23401</v>
      </c>
      <c r="J1094" s="8" t="n">
        <v>3860</v>
      </c>
      <c r="K1094" s="9" t="n">
        <f aca="false">J1094/I1094</f>
        <v>0.164950215802743</v>
      </c>
      <c r="L1094" s="10" t="n">
        <v>0.177</v>
      </c>
      <c r="M1094" s="6" t="str">
        <f aca="false">IF(K1094&gt;L1094,"sim","não")</f>
        <v>não</v>
      </c>
      <c r="N1094" s="11" t="n">
        <v>0.6</v>
      </c>
      <c r="O1094" s="8" t="n">
        <v>10173</v>
      </c>
      <c r="P1094" s="8" t="n">
        <v>7562</v>
      </c>
      <c r="Q1094" s="9" t="n">
        <f aca="false">O1094/(O1094+P1094)</f>
        <v>0.57361150267832</v>
      </c>
      <c r="R1094" s="10" t="n">
        <v>0.599</v>
      </c>
      <c r="S1094" s="12" t="n">
        <f aca="false">2*Q1094-1</f>
        <v>0.147223005356639</v>
      </c>
      <c r="T1094" s="10" t="n">
        <v>0.089</v>
      </c>
      <c r="U1094" s="6" t="s">
        <v>301</v>
      </c>
      <c r="V1094" s="6" t="s">
        <v>53</v>
      </c>
      <c r="W1094" s="6" t="s">
        <v>211</v>
      </c>
      <c r="X1094" s="6" t="s">
        <v>2419</v>
      </c>
      <c r="Y1094" s="8" t="n">
        <v>31942</v>
      </c>
    </row>
    <row r="1095" customFormat="false" ht="15" hidden="false" customHeight="false" outlineLevel="0" collapsed="false">
      <c r="A1095" s="5" t="n">
        <f aca="false">RANK(G1095,$G$2:$G$1311)</f>
        <v>1094</v>
      </c>
      <c r="B1095" s="6" t="str">
        <f aca="false">IF(G1095&gt;=Parâmetros!$B$4,"A",IF(G1095&gt;=Parâmetros!$B$5,"B","C"))</f>
        <v>C</v>
      </c>
      <c r="C1095" s="6" t="s">
        <v>2420</v>
      </c>
      <c r="D1095" s="6" t="s">
        <v>351</v>
      </c>
      <c r="E1095" s="6" t="s">
        <v>50</v>
      </c>
      <c r="F1095" s="6" t="s">
        <v>1348</v>
      </c>
      <c r="G1095" s="7" t="n">
        <f aca="false">J1095*S1095</f>
        <v>567.536471373727</v>
      </c>
      <c r="H1095" s="7" t="n">
        <f aca="false">I1095*Parâmetros!$B$6/100*S1095</f>
        <v>26.6794892338508</v>
      </c>
      <c r="I1095" s="8" t="n">
        <v>8598</v>
      </c>
      <c r="J1095" s="8" t="n">
        <v>1829</v>
      </c>
      <c r="K1095" s="9" t="n">
        <f aca="false">J1095/I1095</f>
        <v>0.212723889276576</v>
      </c>
      <c r="L1095" s="10" t="n">
        <v>0.243</v>
      </c>
      <c r="M1095" s="6" t="str">
        <f aca="false">IF(K1095&gt;L1095,"sim","não")</f>
        <v>não</v>
      </c>
      <c r="N1095" s="11" t="n">
        <v>-1.96</v>
      </c>
      <c r="O1095" s="8" t="n">
        <v>3925</v>
      </c>
      <c r="P1095" s="8" t="n">
        <v>2066</v>
      </c>
      <c r="Q1095" s="9" t="n">
        <f aca="false">O1095/(O1095+P1095)</f>
        <v>0.655149390752796</v>
      </c>
      <c r="R1095" s="10" t="n">
        <v>0.687</v>
      </c>
      <c r="S1095" s="12" t="n">
        <f aca="false">2*Q1095-1</f>
        <v>0.310298781505592</v>
      </c>
      <c r="T1095" s="10" t="n">
        <v>0.114</v>
      </c>
      <c r="U1095" s="6" t="s">
        <v>83</v>
      </c>
      <c r="V1095" s="6" t="s">
        <v>53</v>
      </c>
      <c r="W1095" s="6" t="s">
        <v>54</v>
      </c>
      <c r="X1095" s="6" t="s">
        <v>2421</v>
      </c>
      <c r="Y1095" s="8" t="n">
        <v>10327</v>
      </c>
    </row>
    <row r="1096" customFormat="false" ht="15" hidden="false" customHeight="false" outlineLevel="0" collapsed="false">
      <c r="A1096" s="5" t="n">
        <f aca="false">RANK(G1096,$G$2:$G$1311)</f>
        <v>1095</v>
      </c>
      <c r="B1096" s="6" t="str">
        <f aca="false">IF(G1096&gt;=Parâmetros!$B$4,"A",IF(G1096&gt;=Parâmetros!$B$5,"B","C"))</f>
        <v>C</v>
      </c>
      <c r="C1096" s="6" t="s">
        <v>2422</v>
      </c>
      <c r="D1096" s="6" t="s">
        <v>75</v>
      </c>
      <c r="E1096" s="6" t="s">
        <v>50</v>
      </c>
      <c r="F1096" s="6" t="s">
        <v>319</v>
      </c>
      <c r="G1096" s="7" t="n">
        <f aca="false">J1096*S1096</f>
        <v>565.665787159191</v>
      </c>
      <c r="H1096" s="7" t="n">
        <f aca="false">I1096*Parâmetros!$B$6/100*S1096</f>
        <v>43.0626209322779</v>
      </c>
      <c r="I1096" s="8" t="n">
        <v>8610</v>
      </c>
      <c r="J1096" s="8" t="n">
        <v>1131</v>
      </c>
      <c r="K1096" s="9" t="n">
        <f aca="false">J1096/I1096</f>
        <v>0.131358885017422</v>
      </c>
      <c r="L1096" s="10" t="n">
        <v>0.194</v>
      </c>
      <c r="M1096" s="6" t="str">
        <f aca="false">IF(K1096&gt;L1096,"sim","não")</f>
        <v>não</v>
      </c>
      <c r="N1096" s="11" t="n">
        <v>0.48</v>
      </c>
      <c r="O1096" s="8" t="n">
        <v>5117</v>
      </c>
      <c r="P1096" s="8" t="n">
        <v>1705</v>
      </c>
      <c r="Q1096" s="9" t="n">
        <f aca="false">O1096/(O1096+P1096)</f>
        <v>0.750073292289651</v>
      </c>
      <c r="R1096" s="10" t="n">
        <v>0.813</v>
      </c>
      <c r="S1096" s="12" t="n">
        <f aca="false">2*Q1096-1</f>
        <v>0.500146584579302</v>
      </c>
      <c r="T1096" s="10" t="n">
        <v>0.117</v>
      </c>
      <c r="U1096" s="6" t="s">
        <v>63</v>
      </c>
      <c r="V1096" s="6" t="s">
        <v>59</v>
      </c>
      <c r="W1096" s="6" t="s">
        <v>54</v>
      </c>
      <c r="X1096" s="6" t="s">
        <v>2423</v>
      </c>
      <c r="Y1096" s="8" t="n">
        <v>10606</v>
      </c>
    </row>
    <row r="1097" customFormat="false" ht="15" hidden="false" customHeight="false" outlineLevel="0" collapsed="false">
      <c r="A1097" s="5" t="n">
        <f aca="false">RANK(G1097,$G$2:$G$1311)</f>
        <v>1096</v>
      </c>
      <c r="B1097" s="6" t="str">
        <f aca="false">IF(G1097&gt;=Parâmetros!$B$4,"A",IF(G1097&gt;=Parâmetros!$B$5,"B","C"))</f>
        <v>C</v>
      </c>
      <c r="C1097" s="6" t="s">
        <v>2424</v>
      </c>
      <c r="D1097" s="6" t="s">
        <v>445</v>
      </c>
      <c r="E1097" s="6" t="s">
        <v>50</v>
      </c>
      <c r="F1097" s="6" t="s">
        <v>1255</v>
      </c>
      <c r="G1097" s="7" t="n">
        <f aca="false">J1097*S1097</f>
        <v>556.285501674315</v>
      </c>
      <c r="H1097" s="7" t="n">
        <f aca="false">I1097*Parâmetros!$B$6/100*S1097</f>
        <v>36.6181570135185</v>
      </c>
      <c r="I1097" s="8" t="n">
        <v>10756</v>
      </c>
      <c r="J1097" s="8" t="n">
        <v>1634</v>
      </c>
      <c r="K1097" s="9" t="n">
        <f aca="false">J1097/I1097</f>
        <v>0.151915210115285</v>
      </c>
      <c r="L1097" s="10" t="n">
        <v>0.153</v>
      </c>
      <c r="M1097" s="6" t="str">
        <f aca="false">IF(K1097&gt;L1097,"sim","não")</f>
        <v>não</v>
      </c>
      <c r="N1097" s="11" t="n">
        <v>-0.41</v>
      </c>
      <c r="O1097" s="8" t="n">
        <v>5404</v>
      </c>
      <c r="P1097" s="8" t="n">
        <v>2659</v>
      </c>
      <c r="Q1097" s="9" t="n">
        <f aca="false">O1097/(O1097+P1097)</f>
        <v>0.670222001736326</v>
      </c>
      <c r="R1097" s="10" t="n">
        <v>0.72</v>
      </c>
      <c r="S1097" s="12" t="n">
        <f aca="false">2*Q1097-1</f>
        <v>0.340444003472653</v>
      </c>
      <c r="T1097" s="10" t="n">
        <v>0.104</v>
      </c>
      <c r="U1097" s="6" t="s">
        <v>71</v>
      </c>
      <c r="V1097" s="6" t="s">
        <v>72</v>
      </c>
      <c r="W1097" s="6" t="s">
        <v>54</v>
      </c>
      <c r="X1097" s="6" t="s">
        <v>2425</v>
      </c>
      <c r="Y1097" s="8" t="n">
        <v>12311</v>
      </c>
    </row>
    <row r="1098" customFormat="false" ht="15" hidden="false" customHeight="false" outlineLevel="0" collapsed="false">
      <c r="A1098" s="5" t="n">
        <f aca="false">RANK(G1098,$G$2:$G$1311)</f>
        <v>1097</v>
      </c>
      <c r="B1098" s="6" t="str">
        <f aca="false">IF(G1098&gt;=Parâmetros!$B$4,"A",IF(G1098&gt;=Parâmetros!$B$5,"B","C"))</f>
        <v>C</v>
      </c>
      <c r="C1098" s="6" t="s">
        <v>2426</v>
      </c>
      <c r="D1098" s="6" t="s">
        <v>141</v>
      </c>
      <c r="E1098" s="6" t="s">
        <v>142</v>
      </c>
      <c r="F1098" s="6" t="s">
        <v>2427</v>
      </c>
      <c r="G1098" s="7" t="n">
        <f aca="false">J1098*S1098</f>
        <v>551.905912596401</v>
      </c>
      <c r="H1098" s="7" t="n">
        <f aca="false">I1098*Parâmetros!$B$6/100*S1098</f>
        <v>23.3557874892888</v>
      </c>
      <c r="I1098" s="8" t="n">
        <v>8798</v>
      </c>
      <c r="J1098" s="8" t="n">
        <v>2079</v>
      </c>
      <c r="K1098" s="9" t="n">
        <f aca="false">J1098/I1098</f>
        <v>0.236303705387588</v>
      </c>
      <c r="L1098" s="10" t="n">
        <v>0.214</v>
      </c>
      <c r="M1098" s="6" t="str">
        <f aca="false">IF(K1098&gt;L1098,"sim","não")</f>
        <v>sim</v>
      </c>
      <c r="N1098" s="11" t="n">
        <v>-0.88</v>
      </c>
      <c r="O1098" s="8" t="n">
        <v>3692</v>
      </c>
      <c r="P1098" s="8" t="n">
        <v>2143</v>
      </c>
      <c r="Q1098" s="9" t="n">
        <f aca="false">O1098/(O1098+P1098)</f>
        <v>0.632733504712939</v>
      </c>
      <c r="R1098" s="10" t="n">
        <v>0.673</v>
      </c>
      <c r="S1098" s="12" t="n">
        <f aca="false">2*Q1098-1</f>
        <v>0.265467009425878</v>
      </c>
      <c r="T1098" s="10" t="n">
        <v>0.146</v>
      </c>
      <c r="U1098" s="6" t="s">
        <v>71</v>
      </c>
      <c r="V1098" s="6" t="s">
        <v>72</v>
      </c>
      <c r="W1098" s="6" t="s">
        <v>54</v>
      </c>
      <c r="X1098" s="6" t="s">
        <v>2428</v>
      </c>
      <c r="Y1098" s="8" t="n">
        <v>10485</v>
      </c>
    </row>
    <row r="1099" customFormat="false" ht="15" hidden="false" customHeight="false" outlineLevel="0" collapsed="false">
      <c r="A1099" s="5" t="n">
        <f aca="false">RANK(G1099,$G$2:$G$1311)</f>
        <v>1098</v>
      </c>
      <c r="B1099" s="6" t="str">
        <f aca="false">IF(G1099&gt;=Parâmetros!$B$4,"A",IF(G1099&gt;=Parâmetros!$B$5,"B","C"))</f>
        <v>C</v>
      </c>
      <c r="C1099" s="6" t="s">
        <v>2429</v>
      </c>
      <c r="D1099" s="6" t="s">
        <v>141</v>
      </c>
      <c r="E1099" s="6" t="s">
        <v>142</v>
      </c>
      <c r="F1099" s="6" t="s">
        <v>192</v>
      </c>
      <c r="G1099" s="7" t="n">
        <f aca="false">J1099*S1099</f>
        <v>551.393442622951</v>
      </c>
      <c r="H1099" s="7" t="n">
        <f aca="false">I1099*Parâmetros!$B$6/100*S1099</f>
        <v>17.6712082998968</v>
      </c>
      <c r="I1099" s="8" t="n">
        <v>14207</v>
      </c>
      <c r="J1099" s="8" t="n">
        <v>4433</v>
      </c>
      <c r="K1099" s="9" t="n">
        <f aca="false">J1099/I1099</f>
        <v>0.312029281340184</v>
      </c>
      <c r="L1099" s="10" t="n">
        <v>0.341</v>
      </c>
      <c r="M1099" s="6" t="str">
        <f aca="false">IF(K1099&gt;L1099,"sim","não")</f>
        <v>não</v>
      </c>
      <c r="N1099" s="11" t="n">
        <v>-0.73</v>
      </c>
      <c r="O1099" s="8" t="n">
        <v>4904</v>
      </c>
      <c r="P1099" s="8" t="n">
        <v>3819</v>
      </c>
      <c r="Q1099" s="9" t="n">
        <f aca="false">O1099/(O1099+P1099)</f>
        <v>0.562191906454202</v>
      </c>
      <c r="R1099" s="10" t="n">
        <v>0.621</v>
      </c>
      <c r="S1099" s="12" t="n">
        <f aca="false">2*Q1099-1</f>
        <v>0.124383812908403</v>
      </c>
      <c r="T1099" s="10" t="n">
        <v>0.166</v>
      </c>
      <c r="U1099" s="6" t="s">
        <v>133</v>
      </c>
      <c r="V1099" s="6" t="s">
        <v>72</v>
      </c>
      <c r="W1099" s="6" t="s">
        <v>54</v>
      </c>
      <c r="X1099" s="6" t="s">
        <v>2430</v>
      </c>
      <c r="Y1099" s="8" t="n">
        <v>17334</v>
      </c>
    </row>
    <row r="1100" customFormat="false" ht="15" hidden="false" customHeight="false" outlineLevel="0" collapsed="false">
      <c r="A1100" s="5" t="n">
        <f aca="false">RANK(G1100,$G$2:$G$1311)</f>
        <v>1099</v>
      </c>
      <c r="B1100" s="6" t="str">
        <f aca="false">IF(G1100&gt;=Parâmetros!$B$4,"A",IF(G1100&gt;=Parâmetros!$B$5,"B","C"))</f>
        <v>C</v>
      </c>
      <c r="C1100" s="6" t="s">
        <v>2431</v>
      </c>
      <c r="D1100" s="6" t="s">
        <v>2225</v>
      </c>
      <c r="E1100" s="6" t="s">
        <v>2226</v>
      </c>
      <c r="F1100" s="6" t="s">
        <v>2432</v>
      </c>
      <c r="G1100" s="7" t="n">
        <f aca="false">J1100*S1100</f>
        <v>547.365374677003</v>
      </c>
      <c r="H1100" s="7" t="n">
        <f aca="false">I1100*Parâmetros!$B$6/100*S1100</f>
        <v>20.4917760551249</v>
      </c>
      <c r="I1100" s="8" t="n">
        <v>9524</v>
      </c>
      <c r="J1100" s="8" t="n">
        <v>2544</v>
      </c>
      <c r="K1100" s="9" t="n">
        <f aca="false">J1100/I1100</f>
        <v>0.267114657706846</v>
      </c>
      <c r="L1100" s="10" t="n">
        <v>0.243</v>
      </c>
      <c r="M1100" s="6" t="str">
        <f aca="false">IF(K1100&gt;L1100,"sim","não")</f>
        <v>sim</v>
      </c>
      <c r="N1100" s="11" t="n">
        <v>0.03</v>
      </c>
      <c r="O1100" s="8" t="n">
        <v>3527</v>
      </c>
      <c r="P1100" s="8" t="n">
        <v>2278</v>
      </c>
      <c r="Q1100" s="9" t="n">
        <f aca="false">O1100/(O1100+P1100)</f>
        <v>0.607579672695952</v>
      </c>
      <c r="R1100" s="10" t="n">
        <v>0.672</v>
      </c>
      <c r="S1100" s="12" t="n">
        <f aca="false">2*Q1100-1</f>
        <v>0.215159345391904</v>
      </c>
      <c r="T1100" s="10" t="n">
        <v>0.155</v>
      </c>
      <c r="U1100" s="6" t="s">
        <v>52</v>
      </c>
      <c r="V1100" s="6" t="s">
        <v>53</v>
      </c>
      <c r="W1100" s="6" t="s">
        <v>54</v>
      </c>
      <c r="X1100" s="6" t="s">
        <v>2433</v>
      </c>
      <c r="Y1100" s="8" t="n">
        <v>11214</v>
      </c>
    </row>
    <row r="1101" customFormat="false" ht="15" hidden="false" customHeight="false" outlineLevel="0" collapsed="false">
      <c r="A1101" s="5" t="n">
        <f aca="false">RANK(G1101,$G$2:$G$1311)</f>
        <v>1100</v>
      </c>
      <c r="B1101" s="6" t="str">
        <f aca="false">IF(G1101&gt;=Parâmetros!$B$4,"A",IF(G1101&gt;=Parâmetros!$B$5,"B","C"))</f>
        <v>C</v>
      </c>
      <c r="C1101" s="6" t="s">
        <v>2434</v>
      </c>
      <c r="D1101" s="6" t="s">
        <v>141</v>
      </c>
      <c r="E1101" s="6" t="s">
        <v>142</v>
      </c>
      <c r="F1101" s="6" t="s">
        <v>1668</v>
      </c>
      <c r="G1101" s="7" t="n">
        <f aca="false">J1101*S1101</f>
        <v>546.985663082437</v>
      </c>
      <c r="H1101" s="7" t="n">
        <f aca="false">I1101*Parâmetros!$B$6/100*S1101</f>
        <v>20.5946833930705</v>
      </c>
      <c r="I1101" s="8" t="n">
        <v>9025</v>
      </c>
      <c r="J1101" s="8" t="n">
        <v>2397</v>
      </c>
      <c r="K1101" s="9" t="n">
        <f aca="false">J1101/I1101</f>
        <v>0.265595567867036</v>
      </c>
      <c r="L1101" s="10" t="n">
        <v>0.228</v>
      </c>
      <c r="M1101" s="6" t="str">
        <f aca="false">IF(K1101&gt;L1101,"sim","não")</f>
        <v>sim</v>
      </c>
      <c r="N1101" s="11" t="n">
        <v>-1.06</v>
      </c>
      <c r="O1101" s="8" t="n">
        <v>3598</v>
      </c>
      <c r="P1101" s="8" t="n">
        <v>2261</v>
      </c>
      <c r="Q1101" s="9" t="n">
        <f aca="false">O1101/(O1101+P1101)</f>
        <v>0.614097968936679</v>
      </c>
      <c r="R1101" s="10" t="n">
        <v>0.668</v>
      </c>
      <c r="S1101" s="12" t="n">
        <f aca="false">2*Q1101-1</f>
        <v>0.228195937873357</v>
      </c>
      <c r="T1101" s="10" t="n">
        <v>0.145</v>
      </c>
      <c r="U1101" s="6" t="s">
        <v>144</v>
      </c>
      <c r="V1101" s="6" t="s">
        <v>72</v>
      </c>
      <c r="W1101" s="6" t="s">
        <v>54</v>
      </c>
      <c r="X1101" s="6" t="s">
        <v>2435</v>
      </c>
      <c r="Y1101" s="8" t="n">
        <v>10569</v>
      </c>
    </row>
    <row r="1102" customFormat="false" ht="15" hidden="false" customHeight="false" outlineLevel="0" collapsed="false">
      <c r="A1102" s="5" t="n">
        <f aca="false">RANK(G1102,$G$2:$G$1311)</f>
        <v>1101</v>
      </c>
      <c r="B1102" s="6" t="str">
        <f aca="false">IF(G1102&gt;=Parâmetros!$B$4,"A",IF(G1102&gt;=Parâmetros!$B$5,"B","C"))</f>
        <v>C</v>
      </c>
      <c r="C1102" s="6" t="s">
        <v>908</v>
      </c>
      <c r="D1102" s="6" t="s">
        <v>49</v>
      </c>
      <c r="E1102" s="6" t="s">
        <v>50</v>
      </c>
      <c r="F1102" s="6" t="s">
        <v>908</v>
      </c>
      <c r="G1102" s="7" t="n">
        <f aca="false">J1102*S1102</f>
        <v>544.633679428942</v>
      </c>
      <c r="H1102" s="7" t="n">
        <f aca="false">I1102*Parâmetros!$B$6/100*S1102</f>
        <v>25.6539811810513</v>
      </c>
      <c r="I1102" s="8" t="n">
        <v>17301</v>
      </c>
      <c r="J1102" s="8" t="n">
        <v>3673</v>
      </c>
      <c r="K1102" s="9" t="n">
        <f aca="false">J1102/I1102</f>
        <v>0.212299867059708</v>
      </c>
      <c r="L1102" s="10" t="n">
        <v>0.261</v>
      </c>
      <c r="M1102" s="6" t="str">
        <f aca="false">IF(K1102&gt;L1102,"sim","não")</f>
        <v>não</v>
      </c>
      <c r="N1102" s="11" t="n">
        <v>0.53</v>
      </c>
      <c r="O1102" s="8" t="n">
        <v>7078</v>
      </c>
      <c r="P1102" s="8" t="n">
        <v>5250</v>
      </c>
      <c r="Q1102" s="9" t="n">
        <f aca="false">O1102/(O1102+P1102)</f>
        <v>0.574140168721609</v>
      </c>
      <c r="R1102" s="10" t="n">
        <v>0.606</v>
      </c>
      <c r="S1102" s="12" t="n">
        <f aca="false">2*Q1102-1</f>
        <v>0.148280337443219</v>
      </c>
      <c r="T1102" s="10" t="n">
        <v>0.108</v>
      </c>
      <c r="U1102" s="6" t="s">
        <v>71</v>
      </c>
      <c r="V1102" s="6" t="s">
        <v>72</v>
      </c>
      <c r="W1102" s="6" t="s">
        <v>54</v>
      </c>
      <c r="X1102" s="6" t="s">
        <v>2436</v>
      </c>
      <c r="Y1102" s="8" t="n">
        <v>22579</v>
      </c>
    </row>
    <row r="1103" customFormat="false" ht="15" hidden="false" customHeight="false" outlineLevel="0" collapsed="false">
      <c r="A1103" s="5" t="n">
        <f aca="false">RANK(G1103,$G$2:$G$1311)</f>
        <v>1102</v>
      </c>
      <c r="B1103" s="6" t="str">
        <f aca="false">IF(G1103&gt;=Parâmetros!$B$4,"A",IF(G1103&gt;=Parâmetros!$B$5,"B","C"))</f>
        <v>C</v>
      </c>
      <c r="C1103" s="6" t="s">
        <v>2437</v>
      </c>
      <c r="D1103" s="6" t="s">
        <v>407</v>
      </c>
      <c r="E1103" s="6" t="s">
        <v>50</v>
      </c>
      <c r="F1103" s="6" t="s">
        <v>670</v>
      </c>
      <c r="G1103" s="7" t="n">
        <f aca="false">J1103*S1103</f>
        <v>542.942127575668</v>
      </c>
      <c r="H1103" s="7" t="n">
        <f aca="false">I1103*Parâmetros!$B$6/100*S1103</f>
        <v>28.5724864438529</v>
      </c>
      <c r="I1103" s="8" t="n">
        <v>13651</v>
      </c>
      <c r="J1103" s="8" t="n">
        <v>2594</v>
      </c>
      <c r="K1103" s="9" t="n">
        <f aca="false">J1103/I1103</f>
        <v>0.190022708959051</v>
      </c>
      <c r="L1103" s="10" t="n">
        <v>0.177</v>
      </c>
      <c r="M1103" s="6" t="str">
        <f aca="false">IF(K1103&gt;L1103,"sim","não")</f>
        <v>sim</v>
      </c>
      <c r="N1103" s="11" t="n">
        <v>-0.27</v>
      </c>
      <c r="O1103" s="8" t="n">
        <v>6133</v>
      </c>
      <c r="P1103" s="8" t="n">
        <v>4010</v>
      </c>
      <c r="Q1103" s="9" t="n">
        <f aca="false">O1103/(O1103+P1103)</f>
        <v>0.604653455585133</v>
      </c>
      <c r="R1103" s="10" t="n">
        <v>0.656</v>
      </c>
      <c r="S1103" s="12" t="n">
        <f aca="false">2*Q1103-1</f>
        <v>0.209306911170265</v>
      </c>
      <c r="T1103" s="10" t="n">
        <v>0.075</v>
      </c>
      <c r="U1103" s="6" t="s">
        <v>301</v>
      </c>
      <c r="V1103" s="6" t="s">
        <v>53</v>
      </c>
      <c r="W1103" s="6" t="s">
        <v>211</v>
      </c>
      <c r="X1103" s="6" t="s">
        <v>2438</v>
      </c>
      <c r="Y1103" s="8" t="n">
        <v>16929</v>
      </c>
    </row>
    <row r="1104" customFormat="false" ht="15" hidden="false" customHeight="false" outlineLevel="0" collapsed="false">
      <c r="A1104" s="5" t="n">
        <f aca="false">RANK(G1104,$G$2:$G$1311)</f>
        <v>1103</v>
      </c>
      <c r="B1104" s="6" t="str">
        <f aca="false">IF(G1104&gt;=Parâmetros!$B$4,"A",IF(G1104&gt;=Parâmetros!$B$5,"B","C"))</f>
        <v>C</v>
      </c>
      <c r="C1104" s="6" t="s">
        <v>2439</v>
      </c>
      <c r="D1104" s="6" t="s">
        <v>49</v>
      </c>
      <c r="E1104" s="6" t="s">
        <v>50</v>
      </c>
      <c r="F1104" s="6" t="s">
        <v>699</v>
      </c>
      <c r="G1104" s="7" t="n">
        <f aca="false">J1104*S1104</f>
        <v>542.237428243398</v>
      </c>
      <c r="H1104" s="7" t="n">
        <f aca="false">I1104*Parâmetros!$B$6/100*S1104</f>
        <v>26.2022548794489</v>
      </c>
      <c r="I1104" s="8" t="n">
        <v>5934</v>
      </c>
      <c r="J1104" s="8" t="n">
        <v>1228</v>
      </c>
      <c r="K1104" s="9" t="n">
        <f aca="false">J1104/I1104</f>
        <v>0.206943040107853</v>
      </c>
      <c r="L1104" s="10" t="n">
        <v>0.31</v>
      </c>
      <c r="M1104" s="6" t="str">
        <f aca="false">IF(K1104&gt;L1104,"sim","não")</f>
        <v>não</v>
      </c>
      <c r="N1104" s="11" t="n">
        <v>-0.21</v>
      </c>
      <c r="O1104" s="8" t="n">
        <v>3139</v>
      </c>
      <c r="P1104" s="8" t="n">
        <v>1216</v>
      </c>
      <c r="Q1104" s="9" t="n">
        <f aca="false">O1104/(O1104+P1104)</f>
        <v>0.720780711825488</v>
      </c>
      <c r="R1104" s="10" t="n">
        <v>0.739</v>
      </c>
      <c r="S1104" s="12" t="n">
        <f aca="false">2*Q1104-1</f>
        <v>0.441561423650976</v>
      </c>
      <c r="T1104" s="10" t="n">
        <v>0.116</v>
      </c>
      <c r="U1104" s="6" t="s">
        <v>144</v>
      </c>
      <c r="V1104" s="6" t="s">
        <v>72</v>
      </c>
      <c r="W1104" s="6" t="s">
        <v>54</v>
      </c>
      <c r="X1104" s="6" t="s">
        <v>2440</v>
      </c>
      <c r="Y1104" s="8" t="n">
        <v>10279</v>
      </c>
    </row>
    <row r="1105" customFormat="false" ht="15" hidden="false" customHeight="false" outlineLevel="0" collapsed="false">
      <c r="A1105" s="5" t="n">
        <f aca="false">RANK(G1105,$G$2:$G$1311)</f>
        <v>1104</v>
      </c>
      <c r="B1105" s="6" t="str">
        <f aca="false">IF(G1105&gt;=Parâmetros!$B$4,"A",IF(G1105&gt;=Parâmetros!$B$5,"B","C"))</f>
        <v>C</v>
      </c>
      <c r="C1105" s="6" t="s">
        <v>2441</v>
      </c>
      <c r="D1105" s="6" t="s">
        <v>407</v>
      </c>
      <c r="E1105" s="6" t="s">
        <v>50</v>
      </c>
      <c r="F1105" s="6" t="s">
        <v>1246</v>
      </c>
      <c r="G1105" s="7" t="n">
        <f aca="false">J1105*S1105</f>
        <v>535.064366632338</v>
      </c>
      <c r="H1105" s="7" t="n">
        <f aca="false">I1105*Parâmetros!$B$6/100*S1105</f>
        <v>28.8602935118435</v>
      </c>
      <c r="I1105" s="8" t="n">
        <v>10437</v>
      </c>
      <c r="J1105" s="8" t="n">
        <v>1935</v>
      </c>
      <c r="K1105" s="9" t="n">
        <f aca="false">J1105/I1105</f>
        <v>0.185398102903133</v>
      </c>
      <c r="L1105" s="10" t="n">
        <v>0.168</v>
      </c>
      <c r="M1105" s="6" t="str">
        <f aca="false">IF(K1105&gt;L1105,"sim","não")</f>
        <v>sim</v>
      </c>
      <c r="N1105" s="11" t="n">
        <v>1.84</v>
      </c>
      <c r="O1105" s="8" t="n">
        <v>4958</v>
      </c>
      <c r="P1105" s="8" t="n">
        <v>2810</v>
      </c>
      <c r="Q1105" s="9" t="n">
        <f aca="false">O1105/(O1105+P1105)</f>
        <v>0.638259526261586</v>
      </c>
      <c r="R1105" s="10" t="n">
        <v>0.666</v>
      </c>
      <c r="S1105" s="12" t="n">
        <f aca="false">2*Q1105-1</f>
        <v>0.276519052523172</v>
      </c>
      <c r="T1105" s="10" t="n">
        <v>0.084</v>
      </c>
      <c r="U1105" s="6" t="s">
        <v>71</v>
      </c>
      <c r="V1105" s="6" t="s">
        <v>72</v>
      </c>
      <c r="W1105" s="6" t="s">
        <v>211</v>
      </c>
      <c r="X1105" s="6" t="s">
        <v>2442</v>
      </c>
      <c r="Y1105" s="8" t="n">
        <v>10255</v>
      </c>
    </row>
    <row r="1106" customFormat="false" ht="15" hidden="false" customHeight="false" outlineLevel="0" collapsed="false">
      <c r="A1106" s="5" t="n">
        <f aca="false">RANK(G1106,$G$2:$G$1311)</f>
        <v>1105</v>
      </c>
      <c r="B1106" s="6" t="str">
        <f aca="false">IF(G1106&gt;=Parâmetros!$B$4,"A",IF(G1106&gt;=Parâmetros!$B$5,"B","C"))</f>
        <v>C</v>
      </c>
      <c r="C1106" s="6" t="s">
        <v>2443</v>
      </c>
      <c r="D1106" s="6" t="s">
        <v>49</v>
      </c>
      <c r="E1106" s="6" t="s">
        <v>50</v>
      </c>
      <c r="F1106" s="6" t="s">
        <v>1239</v>
      </c>
      <c r="G1106" s="7" t="n">
        <f aca="false">J1106*S1106</f>
        <v>533.980327868853</v>
      </c>
      <c r="H1106" s="7" t="n">
        <f aca="false">I1106*Parâmetros!$B$6/100*S1106</f>
        <v>25.411868852459</v>
      </c>
      <c r="I1106" s="8" t="n">
        <v>14353</v>
      </c>
      <c r="J1106" s="8" t="n">
        <v>3016</v>
      </c>
      <c r="K1106" s="9" t="n">
        <f aca="false">J1106/I1106</f>
        <v>0.210130286351285</v>
      </c>
      <c r="L1106" s="10" t="n">
        <v>0.182</v>
      </c>
      <c r="M1106" s="6" t="str">
        <f aca="false">IF(K1106&gt;L1106,"sim","não")</f>
        <v>sim</v>
      </c>
      <c r="N1106" s="11" t="n">
        <v>-0.08</v>
      </c>
      <c r="O1106" s="8" t="n">
        <v>6103</v>
      </c>
      <c r="P1106" s="8" t="n">
        <v>4267</v>
      </c>
      <c r="Q1106" s="9" t="n">
        <f aca="false">O1106/(O1106+P1106)</f>
        <v>0.588524590163934</v>
      </c>
      <c r="R1106" s="10" t="n">
        <v>0.624</v>
      </c>
      <c r="S1106" s="12" t="n">
        <f aca="false">2*Q1106-1</f>
        <v>0.177049180327869</v>
      </c>
      <c r="T1106" s="10" t="n">
        <v>0.084</v>
      </c>
      <c r="U1106" s="6" t="s">
        <v>83</v>
      </c>
      <c r="V1106" s="6" t="s">
        <v>53</v>
      </c>
      <c r="W1106" s="6" t="s">
        <v>54</v>
      </c>
      <c r="X1106" s="6" t="s">
        <v>2444</v>
      </c>
      <c r="Y1106" s="8" t="n">
        <v>19243</v>
      </c>
    </row>
    <row r="1107" customFormat="false" ht="15" hidden="false" customHeight="false" outlineLevel="0" collapsed="false">
      <c r="A1107" s="5" t="n">
        <f aca="false">RANK(G1107,$G$2:$G$1311)</f>
        <v>1106</v>
      </c>
      <c r="B1107" s="6" t="str">
        <f aca="false">IF(G1107&gt;=Parâmetros!$B$4,"A",IF(G1107&gt;=Parâmetros!$B$5,"B","C"))</f>
        <v>C</v>
      </c>
      <c r="C1107" s="6" t="s">
        <v>2445</v>
      </c>
      <c r="D1107" s="6" t="s">
        <v>2446</v>
      </c>
      <c r="E1107" s="6" t="s">
        <v>1799</v>
      </c>
      <c r="F1107" s="6" t="s">
        <v>2447</v>
      </c>
      <c r="G1107" s="7" t="n">
        <f aca="false">J1107*S1107</f>
        <v>532.434334379202</v>
      </c>
      <c r="H1107" s="7" t="n">
        <f aca="false">I1107*Parâmetros!$B$6/100*S1107</f>
        <v>20.6689399372479</v>
      </c>
      <c r="I1107" s="8" t="n">
        <v>14899</v>
      </c>
      <c r="J1107" s="8" t="n">
        <v>3838</v>
      </c>
      <c r="K1107" s="9" t="n">
        <f aca="false">J1107/I1107</f>
        <v>0.257601181287335</v>
      </c>
      <c r="L1107" s="10" t="n">
        <v>0.234</v>
      </c>
      <c r="M1107" s="6" t="str">
        <f aca="false">IF(K1107&gt;L1107,"sim","não")</f>
        <v>sim</v>
      </c>
      <c r="N1107" s="11" t="n">
        <v>-0.11</v>
      </c>
      <c r="O1107" s="8" t="n">
        <v>5081</v>
      </c>
      <c r="P1107" s="8" t="n">
        <v>3843</v>
      </c>
      <c r="Q1107" s="9" t="n">
        <f aca="false">O1107/(O1107+P1107)</f>
        <v>0.569363514119229</v>
      </c>
      <c r="R1107" s="10" t="n">
        <v>0.618</v>
      </c>
      <c r="S1107" s="12" t="n">
        <f aca="false">2*Q1107-1</f>
        <v>0.138727028238458</v>
      </c>
      <c r="T1107" s="10" t="n">
        <v>0.089</v>
      </c>
      <c r="U1107" s="6" t="s">
        <v>83</v>
      </c>
      <c r="V1107" s="6" t="s">
        <v>53</v>
      </c>
      <c r="W1107" s="6" t="s">
        <v>54</v>
      </c>
      <c r="X1107" s="6" t="s">
        <v>2448</v>
      </c>
      <c r="Y1107" s="8" t="n">
        <v>18108</v>
      </c>
    </row>
    <row r="1108" customFormat="false" ht="15" hidden="false" customHeight="false" outlineLevel="0" collapsed="false">
      <c r="A1108" s="5" t="n">
        <f aca="false">RANK(G1108,$G$2:$G$1311)</f>
        <v>1107</v>
      </c>
      <c r="B1108" s="6" t="str">
        <f aca="false">IF(G1108&gt;=Parâmetros!$B$4,"A",IF(G1108&gt;=Parâmetros!$B$5,"B","C"))</f>
        <v>C</v>
      </c>
      <c r="C1108" s="6" t="s">
        <v>2449</v>
      </c>
      <c r="D1108" s="6" t="s">
        <v>1909</v>
      </c>
      <c r="E1108" s="6" t="s">
        <v>209</v>
      </c>
      <c r="F1108" s="6" t="s">
        <v>2450</v>
      </c>
      <c r="G1108" s="7" t="n">
        <f aca="false">J1108*S1108</f>
        <v>530.075223880597</v>
      </c>
      <c r="H1108" s="7" t="n">
        <f aca="false">I1108*Parâmetros!$B$6/100*S1108</f>
        <v>31.2127850746269</v>
      </c>
      <c r="I1108" s="8" t="n">
        <v>8809</v>
      </c>
      <c r="J1108" s="8" t="n">
        <v>1496</v>
      </c>
      <c r="K1108" s="9" t="n">
        <f aca="false">J1108/I1108</f>
        <v>0.169826313997048</v>
      </c>
      <c r="L1108" s="10" t="n">
        <v>0.183</v>
      </c>
      <c r="M1108" s="6" t="str">
        <f aca="false">IF(K1108&gt;L1108,"sim","não")</f>
        <v>não</v>
      </c>
      <c r="N1108" s="11" t="n">
        <v>3.42</v>
      </c>
      <c r="O1108" s="8" t="n">
        <v>4537</v>
      </c>
      <c r="P1108" s="8" t="n">
        <v>2163</v>
      </c>
      <c r="Q1108" s="9" t="n">
        <f aca="false">O1108/(O1108+P1108)</f>
        <v>0.677164179104478</v>
      </c>
      <c r="R1108" s="10" t="n">
        <v>0.719</v>
      </c>
      <c r="S1108" s="12" t="n">
        <f aca="false">2*Q1108-1</f>
        <v>0.354328358208955</v>
      </c>
      <c r="T1108" s="10" t="n">
        <v>0.106</v>
      </c>
      <c r="U1108" s="6" t="s">
        <v>68</v>
      </c>
      <c r="V1108" s="6" t="s">
        <v>53</v>
      </c>
      <c r="W1108" s="6" t="s">
        <v>211</v>
      </c>
      <c r="X1108" s="6" t="s">
        <v>2451</v>
      </c>
      <c r="Y1108" s="8" t="n">
        <v>12433</v>
      </c>
    </row>
    <row r="1109" customFormat="false" ht="15" hidden="false" customHeight="false" outlineLevel="0" collapsed="false">
      <c r="A1109" s="5" t="n">
        <f aca="false">RANK(G1109,$G$2:$G$1311)</f>
        <v>1108</v>
      </c>
      <c r="B1109" s="6" t="str">
        <f aca="false">IF(G1109&gt;=Parâmetros!$B$4,"A",IF(G1109&gt;=Parâmetros!$B$5,"B","C"))</f>
        <v>C</v>
      </c>
      <c r="C1109" s="6" t="s">
        <v>2452</v>
      </c>
      <c r="D1109" s="6" t="s">
        <v>49</v>
      </c>
      <c r="E1109" s="6" t="s">
        <v>50</v>
      </c>
      <c r="F1109" s="6" t="s">
        <v>289</v>
      </c>
      <c r="G1109" s="7" t="n">
        <f aca="false">J1109*S1109</f>
        <v>524.879788639366</v>
      </c>
      <c r="H1109" s="7" t="n">
        <f aca="false">I1109*Parâmetros!$B$6/100*S1109</f>
        <v>30.168833113166</v>
      </c>
      <c r="I1109" s="8" t="n">
        <v>12191</v>
      </c>
      <c r="J1109" s="8" t="n">
        <v>2121</v>
      </c>
      <c r="K1109" s="9" t="n">
        <f aca="false">J1109/I1109</f>
        <v>0.173980805512263</v>
      </c>
      <c r="L1109" s="10" t="n">
        <v>0.211</v>
      </c>
      <c r="M1109" s="6" t="str">
        <f aca="false">IF(K1109&gt;L1109,"sim","não")</f>
        <v>não</v>
      </c>
      <c r="N1109" s="11" t="n">
        <v>-0.78</v>
      </c>
      <c r="O1109" s="8" t="n">
        <v>5666</v>
      </c>
      <c r="P1109" s="8" t="n">
        <v>3418</v>
      </c>
      <c r="Q1109" s="9" t="n">
        <f aca="false">O1109/(O1109+P1109)</f>
        <v>0.62373403786878</v>
      </c>
      <c r="R1109" s="10" t="n">
        <v>0.682</v>
      </c>
      <c r="S1109" s="12" t="n">
        <f aca="false">2*Q1109-1</f>
        <v>0.24746807573756</v>
      </c>
      <c r="T1109" s="10" t="n">
        <v>0.103</v>
      </c>
      <c r="U1109" s="6" t="s">
        <v>83</v>
      </c>
      <c r="V1109" s="6" t="s">
        <v>53</v>
      </c>
      <c r="W1109" s="6" t="s">
        <v>54</v>
      </c>
      <c r="X1109" s="6" t="s">
        <v>2453</v>
      </c>
      <c r="Y1109" s="8" t="n">
        <v>13243</v>
      </c>
    </row>
    <row r="1110" customFormat="false" ht="15" hidden="false" customHeight="false" outlineLevel="0" collapsed="false">
      <c r="A1110" s="5" t="n">
        <f aca="false">RANK(G1110,$G$2:$G$1311)</f>
        <v>1109</v>
      </c>
      <c r="B1110" s="6" t="str">
        <f aca="false">IF(G1110&gt;=Parâmetros!$B$4,"A",IF(G1110&gt;=Parâmetros!$B$5,"B","C"))</f>
        <v>C</v>
      </c>
      <c r="C1110" s="6" t="s">
        <v>2454</v>
      </c>
      <c r="D1110" s="6" t="s">
        <v>141</v>
      </c>
      <c r="E1110" s="6" t="s">
        <v>142</v>
      </c>
      <c r="F1110" s="6" t="s">
        <v>1008</v>
      </c>
      <c r="G1110" s="7" t="n">
        <f aca="false">J1110*S1110</f>
        <v>524.155486331168</v>
      </c>
      <c r="H1110" s="7" t="n">
        <f aca="false">I1110*Parâmetros!$B$6/100*S1110</f>
        <v>21.2592888984371</v>
      </c>
      <c r="I1110" s="8" t="n">
        <v>27130</v>
      </c>
      <c r="J1110" s="8" t="n">
        <v>6689</v>
      </c>
      <c r="K1110" s="9" t="n">
        <f aca="false">J1110/I1110</f>
        <v>0.246553630667158</v>
      </c>
      <c r="L1110" s="10" t="n">
        <v>0.237</v>
      </c>
      <c r="M1110" s="6" t="str">
        <f aca="false">IF(K1110&gt;L1110,"sim","não")</f>
        <v>sim</v>
      </c>
      <c r="N1110" s="11" t="n">
        <v>-1.1</v>
      </c>
      <c r="O1110" s="8" t="n">
        <v>10039</v>
      </c>
      <c r="P1110" s="8" t="n">
        <v>8580</v>
      </c>
      <c r="Q1110" s="9" t="n">
        <f aca="false">O1110/(O1110+P1110)</f>
        <v>0.539180407111016</v>
      </c>
      <c r="R1110" s="10" t="n">
        <v>0.606</v>
      </c>
      <c r="S1110" s="12" t="n">
        <f aca="false">2*Q1110-1</f>
        <v>0.0783608142220313</v>
      </c>
      <c r="T1110" s="10" t="n">
        <v>0.092</v>
      </c>
      <c r="U1110" s="6" t="s">
        <v>71</v>
      </c>
      <c r="V1110" s="6" t="s">
        <v>72</v>
      </c>
      <c r="W1110" s="6" t="s">
        <v>54</v>
      </c>
      <c r="X1110" s="6" t="s">
        <v>2455</v>
      </c>
      <c r="Y1110" s="8" t="n">
        <v>37660</v>
      </c>
    </row>
    <row r="1111" customFormat="false" ht="15" hidden="false" customHeight="false" outlineLevel="0" collapsed="false">
      <c r="A1111" s="5" t="n">
        <f aca="false">RANK(G1111,$G$2:$G$1311)</f>
        <v>1110</v>
      </c>
      <c r="B1111" s="6" t="str">
        <f aca="false">IF(G1111&gt;=Parâmetros!$B$4,"A",IF(G1111&gt;=Parâmetros!$B$5,"B","C"))</f>
        <v>C</v>
      </c>
      <c r="C1111" s="6" t="s">
        <v>2456</v>
      </c>
      <c r="D1111" s="6" t="s">
        <v>49</v>
      </c>
      <c r="E1111" s="6" t="s">
        <v>50</v>
      </c>
      <c r="F1111" s="6" t="s">
        <v>1830</v>
      </c>
      <c r="G1111" s="7" t="n">
        <f aca="false">J1111*S1111</f>
        <v>517.717460953144</v>
      </c>
      <c r="H1111" s="7" t="n">
        <f aca="false">I1111*Parâmetros!$B$6/100*S1111</f>
        <v>23.5158850620745</v>
      </c>
      <c r="I1111" s="8" t="n">
        <v>13931</v>
      </c>
      <c r="J1111" s="8" t="n">
        <v>3067</v>
      </c>
      <c r="K1111" s="9" t="n">
        <f aca="false">J1111/I1111</f>
        <v>0.220156485535855</v>
      </c>
      <c r="L1111" s="10" t="n">
        <v>0.254</v>
      </c>
      <c r="M1111" s="6" t="str">
        <f aca="false">IF(K1111&gt;L1111,"sim","não")</f>
        <v>não</v>
      </c>
      <c r="N1111" s="11" t="n">
        <v>0.51</v>
      </c>
      <c r="O1111" s="8" t="n">
        <v>5837</v>
      </c>
      <c r="P1111" s="8" t="n">
        <v>4151</v>
      </c>
      <c r="Q1111" s="9" t="n">
        <f aca="false">O1111/(O1111+P1111)</f>
        <v>0.584401281537845</v>
      </c>
      <c r="R1111" s="10" t="n">
        <v>0.611</v>
      </c>
      <c r="S1111" s="12" t="n">
        <f aca="false">2*Q1111-1</f>
        <v>0.168802563075691</v>
      </c>
      <c r="T1111" s="10" t="n">
        <v>0.114</v>
      </c>
      <c r="U1111" s="6" t="s">
        <v>71</v>
      </c>
      <c r="V1111" s="6" t="s">
        <v>72</v>
      </c>
      <c r="W1111" s="6" t="s">
        <v>54</v>
      </c>
      <c r="X1111" s="6" t="s">
        <v>2457</v>
      </c>
      <c r="Y1111" s="8" t="n">
        <v>17052</v>
      </c>
    </row>
    <row r="1112" customFormat="false" ht="15" hidden="false" customHeight="false" outlineLevel="0" collapsed="false">
      <c r="A1112" s="5" t="n">
        <f aca="false">RANK(G1112,$G$2:$G$1311)</f>
        <v>1111</v>
      </c>
      <c r="B1112" s="6" t="str">
        <f aca="false">IF(G1112&gt;=Parâmetros!$B$4,"A",IF(G1112&gt;=Parâmetros!$B$5,"B","C"))</f>
        <v>C</v>
      </c>
      <c r="C1112" s="6" t="s">
        <v>542</v>
      </c>
      <c r="D1112" s="6" t="s">
        <v>177</v>
      </c>
      <c r="E1112" s="6" t="s">
        <v>50</v>
      </c>
      <c r="F1112" s="6" t="s">
        <v>1029</v>
      </c>
      <c r="G1112" s="7" t="n">
        <f aca="false">J1112*S1112</f>
        <v>513.787934582476</v>
      </c>
      <c r="H1112" s="7" t="n">
        <f aca="false">I1112*Parâmetros!$B$6/100*S1112</f>
        <v>25.6099859200693</v>
      </c>
      <c r="I1112" s="8" t="n">
        <v>12900</v>
      </c>
      <c r="J1112" s="8" t="n">
        <v>2588</v>
      </c>
      <c r="K1112" s="9" t="n">
        <f aca="false">J1112/I1112</f>
        <v>0.20062015503876</v>
      </c>
      <c r="L1112" s="10" t="n">
        <v>0.233</v>
      </c>
      <c r="M1112" s="6" t="str">
        <f aca="false">IF(K1112&gt;L1112,"sim","não")</f>
        <v>não</v>
      </c>
      <c r="N1112" s="11" t="n">
        <v>3.92</v>
      </c>
      <c r="O1112" s="8" t="n">
        <v>5533</v>
      </c>
      <c r="P1112" s="8" t="n">
        <v>3700</v>
      </c>
      <c r="Q1112" s="9" t="n">
        <f aca="false">O1112/(O1112+P1112)</f>
        <v>0.599263511318098</v>
      </c>
      <c r="R1112" s="10" t="n">
        <v>0.597</v>
      </c>
      <c r="S1112" s="12" t="n">
        <f aca="false">2*Q1112-1</f>
        <v>0.198527022636196</v>
      </c>
      <c r="T1112" s="10" t="n">
        <v>0.099</v>
      </c>
      <c r="U1112" s="6" t="s">
        <v>96</v>
      </c>
      <c r="V1112" s="6" t="s">
        <v>72</v>
      </c>
      <c r="W1112" s="6" t="s">
        <v>54</v>
      </c>
      <c r="X1112" s="6" t="s">
        <v>2458</v>
      </c>
      <c r="Y1112" s="8" t="n">
        <v>15032</v>
      </c>
    </row>
    <row r="1113" customFormat="false" ht="15" hidden="false" customHeight="false" outlineLevel="0" collapsed="false">
      <c r="A1113" s="5" t="n">
        <f aca="false">RANK(G1113,$G$2:$G$1311)</f>
        <v>1112</v>
      </c>
      <c r="B1113" s="6" t="str">
        <f aca="false">IF(G1113&gt;=Parâmetros!$B$4,"A",IF(G1113&gt;=Parâmetros!$B$5,"B","C"))</f>
        <v>C</v>
      </c>
      <c r="C1113" s="6" t="s">
        <v>2459</v>
      </c>
      <c r="D1113" s="6" t="s">
        <v>223</v>
      </c>
      <c r="E1113" s="6" t="s">
        <v>209</v>
      </c>
      <c r="F1113" s="6" t="s">
        <v>1535</v>
      </c>
      <c r="G1113" s="7" t="n">
        <f aca="false">J1113*S1113</f>
        <v>508.838866039953</v>
      </c>
      <c r="H1113" s="7" t="n">
        <f aca="false">I1113*Parâmetros!$B$6/100*S1113</f>
        <v>28.1787749706228</v>
      </c>
      <c r="I1113" s="8" t="n">
        <v>18358</v>
      </c>
      <c r="J1113" s="8" t="n">
        <v>3315</v>
      </c>
      <c r="K1113" s="9" t="n">
        <f aca="false">J1113/I1113</f>
        <v>0.180575226059484</v>
      </c>
      <c r="L1113" s="10" t="n">
        <v>0.196</v>
      </c>
      <c r="M1113" s="6" t="str">
        <f aca="false">IF(K1113&gt;L1113,"sim","não")</f>
        <v>não</v>
      </c>
      <c r="N1113" s="11" t="n">
        <v>1.5</v>
      </c>
      <c r="O1113" s="8" t="n">
        <v>7853</v>
      </c>
      <c r="P1113" s="8" t="n">
        <v>5763</v>
      </c>
      <c r="Q1113" s="9" t="n">
        <f aca="false">O1113/(O1113+P1113)</f>
        <v>0.57674794359577</v>
      </c>
      <c r="R1113" s="10" t="n">
        <v>0.569</v>
      </c>
      <c r="S1113" s="12" t="n">
        <f aca="false">2*Q1113-1</f>
        <v>0.153495887191539</v>
      </c>
      <c r="T1113" s="10" t="n">
        <v>0.09</v>
      </c>
      <c r="U1113" s="6" t="s">
        <v>96</v>
      </c>
      <c r="V1113" s="6" t="s">
        <v>72</v>
      </c>
      <c r="W1113" s="6" t="s">
        <v>54</v>
      </c>
      <c r="X1113" s="6" t="s">
        <v>2460</v>
      </c>
      <c r="Y1113" s="8" t="n">
        <v>21087</v>
      </c>
    </row>
    <row r="1114" customFormat="false" ht="15" hidden="false" customHeight="false" outlineLevel="0" collapsed="false">
      <c r="A1114" s="5" t="n">
        <f aca="false">RANK(G1114,$G$2:$G$1311)</f>
        <v>1113</v>
      </c>
      <c r="B1114" s="6" t="str">
        <f aca="false">IF(G1114&gt;=Parâmetros!$B$4,"A",IF(G1114&gt;=Parâmetros!$B$5,"B","C"))</f>
        <v>C</v>
      </c>
      <c r="C1114" s="6" t="s">
        <v>2461</v>
      </c>
      <c r="D1114" s="6" t="s">
        <v>208</v>
      </c>
      <c r="E1114" s="6" t="s">
        <v>209</v>
      </c>
      <c r="F1114" s="6" t="s">
        <v>1407</v>
      </c>
      <c r="G1114" s="7" t="n">
        <f aca="false">J1114*S1114</f>
        <v>508.379888268157</v>
      </c>
      <c r="H1114" s="7" t="n">
        <f aca="false">I1114*Parâmetros!$B$6/100*S1114</f>
        <v>19.5980446927374</v>
      </c>
      <c r="I1114" s="8" t="n">
        <v>11565</v>
      </c>
      <c r="J1114" s="8" t="n">
        <v>3000</v>
      </c>
      <c r="K1114" s="9" t="n">
        <f aca="false">J1114/I1114</f>
        <v>0.259403372243839</v>
      </c>
      <c r="L1114" s="10" t="n">
        <v>0.323</v>
      </c>
      <c r="M1114" s="6" t="str">
        <f aca="false">IF(K1114&gt;L1114,"sim","não")</f>
        <v>não</v>
      </c>
      <c r="N1114" s="11" t="n">
        <v>2.83</v>
      </c>
      <c r="O1114" s="8" t="n">
        <v>4710</v>
      </c>
      <c r="P1114" s="8" t="n">
        <v>3345</v>
      </c>
      <c r="Q1114" s="9" t="n">
        <f aca="false">O1114/(O1114+P1114)</f>
        <v>0.584729981378026</v>
      </c>
      <c r="R1114" s="10" t="n">
        <v>0.684</v>
      </c>
      <c r="S1114" s="12" t="n">
        <f aca="false">2*Q1114-1</f>
        <v>0.169459962756052</v>
      </c>
      <c r="T1114" s="10" t="n">
        <v>0.061</v>
      </c>
      <c r="U1114" s="6" t="s">
        <v>71</v>
      </c>
      <c r="V1114" s="6" t="s">
        <v>72</v>
      </c>
      <c r="W1114" s="6" t="s">
        <v>211</v>
      </c>
      <c r="X1114" s="6" t="s">
        <v>2462</v>
      </c>
      <c r="Y1114" s="8" t="n">
        <v>19373</v>
      </c>
    </row>
    <row r="1115" customFormat="false" ht="15" hidden="false" customHeight="false" outlineLevel="0" collapsed="false">
      <c r="A1115" s="5" t="n">
        <f aca="false">RANK(G1115,$G$2:$G$1311)</f>
        <v>1114</v>
      </c>
      <c r="B1115" s="6" t="str">
        <f aca="false">IF(G1115&gt;=Parâmetros!$B$4,"A",IF(G1115&gt;=Parâmetros!$B$5,"B","C"))</f>
        <v>C</v>
      </c>
      <c r="C1115" s="6" t="s">
        <v>2463</v>
      </c>
      <c r="D1115" s="6" t="s">
        <v>49</v>
      </c>
      <c r="E1115" s="6" t="s">
        <v>50</v>
      </c>
      <c r="F1115" s="6" t="s">
        <v>705</v>
      </c>
      <c r="G1115" s="7" t="n">
        <f aca="false">J1115*S1115</f>
        <v>506.851315287838</v>
      </c>
      <c r="H1115" s="7" t="n">
        <f aca="false">I1115*Parâmetros!$B$6/100*S1115</f>
        <v>27.9614944719786</v>
      </c>
      <c r="I1115" s="8" t="n">
        <v>7100</v>
      </c>
      <c r="J1115" s="8" t="n">
        <v>1287</v>
      </c>
      <c r="K1115" s="9" t="n">
        <f aca="false">J1115/I1115</f>
        <v>0.181267605633803</v>
      </c>
      <c r="L1115" s="10" t="n">
        <v>0.202</v>
      </c>
      <c r="M1115" s="6" t="str">
        <f aca="false">IF(K1115&gt;L1115,"sim","não")</f>
        <v>não</v>
      </c>
      <c r="N1115" s="11" t="n">
        <v>1.66</v>
      </c>
      <c r="O1115" s="8" t="n">
        <v>3656</v>
      </c>
      <c r="P1115" s="8" t="n">
        <v>1590</v>
      </c>
      <c r="Q1115" s="9" t="n">
        <f aca="false">O1115/(O1115+P1115)</f>
        <v>0.696911932901258</v>
      </c>
      <c r="R1115" s="10" t="n">
        <v>0.75</v>
      </c>
      <c r="S1115" s="12" t="n">
        <f aca="false">2*Q1115-1</f>
        <v>0.393823865802516</v>
      </c>
      <c r="T1115" s="10" t="n">
        <v>0.079</v>
      </c>
      <c r="U1115" s="6" t="s">
        <v>52</v>
      </c>
      <c r="V1115" s="6" t="s">
        <v>53</v>
      </c>
      <c r="W1115" s="6" t="s">
        <v>54</v>
      </c>
      <c r="X1115" s="6" t="s">
        <v>2464</v>
      </c>
      <c r="Y1115" s="8" t="n">
        <v>10974</v>
      </c>
    </row>
    <row r="1116" customFormat="false" ht="15" hidden="false" customHeight="false" outlineLevel="0" collapsed="false">
      <c r="A1116" s="5" t="n">
        <f aca="false">RANK(G1116,$G$2:$G$1311)</f>
        <v>1115</v>
      </c>
      <c r="B1116" s="6" t="str">
        <f aca="false">IF(G1116&gt;=Parâmetros!$B$4,"A",IF(G1116&gt;=Parâmetros!$B$5,"B","C"))</f>
        <v>C</v>
      </c>
      <c r="C1116" s="6" t="s">
        <v>2465</v>
      </c>
      <c r="D1116" s="6" t="s">
        <v>141</v>
      </c>
      <c r="E1116" s="6" t="s">
        <v>142</v>
      </c>
      <c r="F1116" s="6" t="s">
        <v>2465</v>
      </c>
      <c r="G1116" s="7" t="n">
        <f aca="false">J1116*S1116</f>
        <v>502.305778713502</v>
      </c>
      <c r="H1116" s="7" t="n">
        <f aca="false">I1116*Parâmetros!$B$6/100*S1116</f>
        <v>20.3027469665909</v>
      </c>
      <c r="I1116" s="8" t="n">
        <v>27004</v>
      </c>
      <c r="J1116" s="8" t="n">
        <v>6681</v>
      </c>
      <c r="K1116" s="9" t="n">
        <f aca="false">J1116/I1116</f>
        <v>0.247407791438305</v>
      </c>
      <c r="L1116" s="10" t="n">
        <v>0.233</v>
      </c>
      <c r="M1116" s="6" t="str">
        <f aca="false">IF(K1116&gt;L1116,"sim","não")</f>
        <v>sim</v>
      </c>
      <c r="N1116" s="11" t="n">
        <v>-0.45</v>
      </c>
      <c r="O1116" s="8" t="n">
        <v>9703</v>
      </c>
      <c r="P1116" s="8" t="n">
        <v>8346</v>
      </c>
      <c r="Q1116" s="9" t="n">
        <f aca="false">O1116/(O1116+P1116)</f>
        <v>0.537592110366225</v>
      </c>
      <c r="R1116" s="10" t="n">
        <v>0.557</v>
      </c>
      <c r="S1116" s="12" t="n">
        <f aca="false">2*Q1116-1</f>
        <v>0.0751842207324505</v>
      </c>
      <c r="T1116" s="10" t="n">
        <v>0.168</v>
      </c>
      <c r="U1116" s="6" t="s">
        <v>52</v>
      </c>
      <c r="V1116" s="6" t="s">
        <v>53</v>
      </c>
      <c r="W1116" s="6" t="s">
        <v>54</v>
      </c>
      <c r="X1116" s="6" t="s">
        <v>2466</v>
      </c>
      <c r="Y1116" s="8" t="n">
        <v>30717</v>
      </c>
    </row>
    <row r="1117" customFormat="false" ht="15" hidden="false" customHeight="false" outlineLevel="0" collapsed="false">
      <c r="A1117" s="5" t="n">
        <f aca="false">RANK(G1117,$G$2:$G$1311)</f>
        <v>1116</v>
      </c>
      <c r="B1117" s="6" t="str">
        <f aca="false">IF(G1117&gt;=Parâmetros!$B$4,"A",IF(G1117&gt;=Parâmetros!$B$5,"B","C"))</f>
        <v>C</v>
      </c>
      <c r="C1117" s="6" t="s">
        <v>2467</v>
      </c>
      <c r="D1117" s="6" t="s">
        <v>407</v>
      </c>
      <c r="E1117" s="6" t="s">
        <v>50</v>
      </c>
      <c r="F1117" s="6" t="s">
        <v>994</v>
      </c>
      <c r="G1117" s="7" t="n">
        <f aca="false">J1117*S1117</f>
        <v>499.447564983567</v>
      </c>
      <c r="H1117" s="7" t="n">
        <f aca="false">I1117*Parâmetros!$B$6/100*S1117</f>
        <v>25.4422228861667</v>
      </c>
      <c r="I1117" s="8" t="n">
        <v>9368</v>
      </c>
      <c r="J1117" s="8" t="n">
        <v>1839</v>
      </c>
      <c r="K1117" s="9" t="n">
        <f aca="false">J1117/I1117</f>
        <v>0.19630657557643</v>
      </c>
      <c r="L1117" s="10" t="n">
        <v>0.194</v>
      </c>
      <c r="M1117" s="6" t="str">
        <f aca="false">IF(K1117&gt;L1117,"sim","não")</f>
        <v>sim</v>
      </c>
      <c r="N1117" s="11" t="n">
        <v>-1.09</v>
      </c>
      <c r="O1117" s="8" t="n">
        <v>4256</v>
      </c>
      <c r="P1117" s="8" t="n">
        <v>2438</v>
      </c>
      <c r="Q1117" s="9" t="n">
        <f aca="false">O1117/(O1117+P1117)</f>
        <v>0.635793247684494</v>
      </c>
      <c r="R1117" s="10" t="n">
        <v>0.682</v>
      </c>
      <c r="S1117" s="12" t="n">
        <f aca="false">2*Q1117-1</f>
        <v>0.271586495368987</v>
      </c>
      <c r="T1117" s="10" t="n">
        <v>0.132</v>
      </c>
      <c r="U1117" s="6" t="s">
        <v>715</v>
      </c>
      <c r="V1117" s="6" t="s">
        <v>72</v>
      </c>
      <c r="W1117" s="6" t="s">
        <v>211</v>
      </c>
      <c r="X1117" s="6" t="s">
        <v>2468</v>
      </c>
      <c r="Y1117" s="8" t="n">
        <v>10597</v>
      </c>
    </row>
    <row r="1118" customFormat="false" ht="15" hidden="false" customHeight="false" outlineLevel="0" collapsed="false">
      <c r="A1118" s="5" t="n">
        <f aca="false">RANK(G1118,$G$2:$G$1311)</f>
        <v>1117</v>
      </c>
      <c r="B1118" s="6" t="str">
        <f aca="false">IF(G1118&gt;=Parâmetros!$B$4,"A",IF(G1118&gt;=Parâmetros!$B$5,"B","C"))</f>
        <v>C</v>
      </c>
      <c r="C1118" s="6" t="s">
        <v>2469</v>
      </c>
      <c r="D1118" s="6" t="s">
        <v>208</v>
      </c>
      <c r="E1118" s="6" t="s">
        <v>209</v>
      </c>
      <c r="F1118" s="6" t="s">
        <v>918</v>
      </c>
      <c r="G1118" s="7" t="n">
        <f aca="false">J1118*S1118</f>
        <v>498.258516643956</v>
      </c>
      <c r="H1118" s="7" t="n">
        <f aca="false">I1118*Parâmetros!$B$6/100*S1118</f>
        <v>20.1693069885147</v>
      </c>
      <c r="I1118" s="8" t="n">
        <v>7343</v>
      </c>
      <c r="J1118" s="8" t="n">
        <v>1814</v>
      </c>
      <c r="K1118" s="9" t="n">
        <f aca="false">J1118/I1118</f>
        <v>0.24703799536974</v>
      </c>
      <c r="L1118" s="10" t="n">
        <v>0.307</v>
      </c>
      <c r="M1118" s="6" t="str">
        <f aca="false">IF(K1118&gt;L1118,"sim","não")</f>
        <v>não</v>
      </c>
      <c r="N1118" s="11" t="n">
        <v>0.46</v>
      </c>
      <c r="O1118" s="8" t="n">
        <v>3274</v>
      </c>
      <c r="P1118" s="8" t="n">
        <v>1863</v>
      </c>
      <c r="Q1118" s="9" t="n">
        <f aca="false">O1118/(O1118+P1118)</f>
        <v>0.637336967101421</v>
      </c>
      <c r="R1118" s="10" t="n">
        <v>0.769</v>
      </c>
      <c r="S1118" s="12" t="n">
        <f aca="false">2*Q1118-1</f>
        <v>0.274673934202842</v>
      </c>
      <c r="T1118" s="10" t="n">
        <v>0.055</v>
      </c>
      <c r="U1118" s="6" t="s">
        <v>96</v>
      </c>
      <c r="V1118" s="6" t="s">
        <v>72</v>
      </c>
      <c r="W1118" s="6" t="s">
        <v>211</v>
      </c>
      <c r="X1118" s="6" t="s">
        <v>2470</v>
      </c>
      <c r="Y1118" s="8" t="n">
        <v>10937</v>
      </c>
    </row>
    <row r="1119" customFormat="false" ht="15" hidden="false" customHeight="false" outlineLevel="0" collapsed="false">
      <c r="A1119" s="5" t="n">
        <f aca="false">RANK(G1119,$G$2:$G$1311)</f>
        <v>1118</v>
      </c>
      <c r="B1119" s="6" t="str">
        <f aca="false">IF(G1119&gt;=Parâmetros!$B$4,"A",IF(G1119&gt;=Parâmetros!$B$5,"B","C"))</f>
        <v>C</v>
      </c>
      <c r="C1119" s="6" t="s">
        <v>2471</v>
      </c>
      <c r="D1119" s="6" t="s">
        <v>407</v>
      </c>
      <c r="E1119" s="6" t="s">
        <v>50</v>
      </c>
      <c r="F1119" s="6" t="s">
        <v>1677</v>
      </c>
      <c r="G1119" s="7" t="n">
        <f aca="false">J1119*S1119</f>
        <v>497.789591273492</v>
      </c>
      <c r="H1119" s="7" t="n">
        <f aca="false">I1119*Parâmetros!$B$6/100*S1119</f>
        <v>32.6874438165331</v>
      </c>
      <c r="I1119" s="8" t="n">
        <v>10316</v>
      </c>
      <c r="J1119" s="8" t="n">
        <v>1571</v>
      </c>
      <c r="K1119" s="9" t="n">
        <f aca="false">J1119/I1119</f>
        <v>0.152287708414114</v>
      </c>
      <c r="L1119" s="10" t="n">
        <v>0.15</v>
      </c>
      <c r="M1119" s="6" t="str">
        <f aca="false">IF(K1119&gt;L1119,"sim","não")</f>
        <v>sim</v>
      </c>
      <c r="N1119" s="11" t="n">
        <v>-0.9</v>
      </c>
      <c r="O1119" s="8" t="n">
        <v>5010</v>
      </c>
      <c r="P1119" s="8" t="n">
        <v>2599</v>
      </c>
      <c r="Q1119" s="9" t="n">
        <f aca="false">O1119/(O1119+P1119)</f>
        <v>0.658430805624918</v>
      </c>
      <c r="R1119" s="10" t="n">
        <v>0.684</v>
      </c>
      <c r="S1119" s="12" t="n">
        <f aca="false">2*Q1119-1</f>
        <v>0.316861611249836</v>
      </c>
      <c r="T1119" s="10" t="n">
        <v>0.143</v>
      </c>
      <c r="U1119" s="6" t="s">
        <v>68</v>
      </c>
      <c r="V1119" s="6" t="s">
        <v>53</v>
      </c>
      <c r="W1119" s="6" t="s">
        <v>211</v>
      </c>
      <c r="X1119" s="6" t="s">
        <v>2472</v>
      </c>
      <c r="Y1119" s="8" t="n">
        <v>11655</v>
      </c>
    </row>
    <row r="1120" customFormat="false" ht="15" hidden="false" customHeight="false" outlineLevel="0" collapsed="false">
      <c r="A1120" s="5" t="n">
        <f aca="false">RANK(G1120,$G$2:$G$1311)</f>
        <v>1119</v>
      </c>
      <c r="B1120" s="6" t="str">
        <f aca="false">IF(G1120&gt;=Parâmetros!$B$4,"A",IF(G1120&gt;=Parâmetros!$B$5,"B","C"))</f>
        <v>C</v>
      </c>
      <c r="C1120" s="6" t="s">
        <v>2473</v>
      </c>
      <c r="D1120" s="6" t="s">
        <v>177</v>
      </c>
      <c r="E1120" s="6" t="s">
        <v>50</v>
      </c>
      <c r="F1120" s="6" t="s">
        <v>181</v>
      </c>
      <c r="G1120" s="7" t="n">
        <f aca="false">J1120*S1120</f>
        <v>497.780214424951</v>
      </c>
      <c r="H1120" s="7" t="n">
        <f aca="false">I1120*Parâmetros!$B$6/100*S1120</f>
        <v>28.1536403508772</v>
      </c>
      <c r="I1120" s="8" t="n">
        <v>11142</v>
      </c>
      <c r="J1120" s="8" t="n">
        <v>1970</v>
      </c>
      <c r="K1120" s="9" t="n">
        <f aca="false">J1120/I1120</f>
        <v>0.176808472446598</v>
      </c>
      <c r="L1120" s="10" t="n">
        <v>0.213</v>
      </c>
      <c r="M1120" s="6" t="str">
        <f aca="false">IF(K1120&gt;L1120,"sim","não")</f>
        <v>não</v>
      </c>
      <c r="N1120" s="11" t="n">
        <v>3.59</v>
      </c>
      <c r="O1120" s="8" t="n">
        <v>5141</v>
      </c>
      <c r="P1120" s="8" t="n">
        <v>3067</v>
      </c>
      <c r="Q1120" s="9" t="n">
        <f aca="false">O1120/(O1120+P1120)</f>
        <v>0.626340155945419</v>
      </c>
      <c r="R1120" s="10" t="n">
        <v>0.663</v>
      </c>
      <c r="S1120" s="12" t="n">
        <f aca="false">2*Q1120-1</f>
        <v>0.252680311890838</v>
      </c>
      <c r="T1120" s="10" t="n">
        <v>0.114</v>
      </c>
      <c r="U1120" s="6" t="s">
        <v>63</v>
      </c>
      <c r="V1120" s="6" t="s">
        <v>59</v>
      </c>
      <c r="W1120" s="6" t="s">
        <v>54</v>
      </c>
      <c r="X1120" s="6" t="s">
        <v>2474</v>
      </c>
      <c r="Y1120" s="8" t="n">
        <v>13679</v>
      </c>
    </row>
    <row r="1121" customFormat="false" ht="15" hidden="false" customHeight="false" outlineLevel="0" collapsed="false">
      <c r="A1121" s="5" t="n">
        <f aca="false">RANK(G1121,$G$2:$G$1311)</f>
        <v>1120</v>
      </c>
      <c r="B1121" s="6" t="str">
        <f aca="false">IF(G1121&gt;=Parâmetros!$B$4,"A",IF(G1121&gt;=Parâmetros!$B$5,"B","C"))</f>
        <v>C</v>
      </c>
      <c r="C1121" s="6" t="s">
        <v>2475</v>
      </c>
      <c r="D1121" s="6" t="s">
        <v>2337</v>
      </c>
      <c r="E1121" s="6" t="s">
        <v>2226</v>
      </c>
      <c r="F1121" s="6" t="s">
        <v>2476</v>
      </c>
      <c r="G1121" s="7" t="n">
        <f aca="false">J1121*S1121</f>
        <v>493.989310865191</v>
      </c>
      <c r="H1121" s="7" t="n">
        <f aca="false">I1121*Parâmetros!$B$6/100*S1121</f>
        <v>19.7042165492958</v>
      </c>
      <c r="I1121" s="8" t="n">
        <v>23849</v>
      </c>
      <c r="J1121" s="8" t="n">
        <v>5979</v>
      </c>
      <c r="K1121" s="9" t="n">
        <f aca="false">J1121/I1121</f>
        <v>0.250702335527695</v>
      </c>
      <c r="L1121" s="10" t="n">
        <v>0.237</v>
      </c>
      <c r="M1121" s="6" t="str">
        <f aca="false">IF(K1121&gt;L1121,"sim","não")</f>
        <v>sim</v>
      </c>
      <c r="N1121" s="11" t="n">
        <v>-0.8</v>
      </c>
      <c r="O1121" s="8" t="n">
        <v>8609</v>
      </c>
      <c r="P1121" s="8" t="n">
        <v>7295</v>
      </c>
      <c r="Q1121" s="9" t="n">
        <f aca="false">O1121/(O1121+P1121)</f>
        <v>0.541310362173038</v>
      </c>
      <c r="R1121" s="10" t="n">
        <v>0.605</v>
      </c>
      <c r="S1121" s="12" t="n">
        <f aca="false">2*Q1121-1</f>
        <v>0.0826207243460764</v>
      </c>
      <c r="T1121" s="10" t="n">
        <v>0.09</v>
      </c>
      <c r="U1121" s="6" t="s">
        <v>52</v>
      </c>
      <c r="V1121" s="6" t="s">
        <v>53</v>
      </c>
      <c r="W1121" s="6" t="s">
        <v>54</v>
      </c>
      <c r="X1121" s="6" t="s">
        <v>2477</v>
      </c>
      <c r="Y1121" s="8" t="n">
        <v>29886</v>
      </c>
    </row>
    <row r="1122" customFormat="false" ht="15" hidden="false" customHeight="false" outlineLevel="0" collapsed="false">
      <c r="A1122" s="5" t="n">
        <f aca="false">RANK(G1122,$G$2:$G$1311)</f>
        <v>1121</v>
      </c>
      <c r="B1122" s="6" t="str">
        <f aca="false">IF(G1122&gt;=Parâmetros!$B$4,"A",IF(G1122&gt;=Parâmetros!$B$5,"B","C"))</f>
        <v>C</v>
      </c>
      <c r="C1122" s="6" t="s">
        <v>2478</v>
      </c>
      <c r="D1122" s="6" t="s">
        <v>2288</v>
      </c>
      <c r="E1122" s="6" t="s">
        <v>1799</v>
      </c>
      <c r="F1122" s="6" t="s">
        <v>2479</v>
      </c>
      <c r="G1122" s="7" t="n">
        <f aca="false">J1122*S1122</f>
        <v>491.340013982755</v>
      </c>
      <c r="H1122" s="7" t="n">
        <f aca="false">I1122*Parâmetros!$B$6/100*S1122</f>
        <v>14.7045047774412</v>
      </c>
      <c r="I1122" s="8" t="n">
        <v>7003</v>
      </c>
      <c r="J1122" s="8" t="n">
        <v>2340</v>
      </c>
      <c r="K1122" s="9" t="n">
        <f aca="false">J1122/I1122</f>
        <v>0.334142510352706</v>
      </c>
      <c r="L1122" s="10" t="n">
        <v>0.269</v>
      </c>
      <c r="M1122" s="6" t="str">
        <f aca="false">IF(K1122&gt;L1122,"sim","não")</f>
        <v>sim</v>
      </c>
      <c r="N1122" s="11" t="n">
        <v>0.92</v>
      </c>
      <c r="O1122" s="8" t="n">
        <v>2596</v>
      </c>
      <c r="P1122" s="8" t="n">
        <v>1695</v>
      </c>
      <c r="Q1122" s="9" t="n">
        <f aca="false">O1122/(O1122+P1122)</f>
        <v>0.604987182474948</v>
      </c>
      <c r="R1122" s="10" t="n">
        <v>0.641</v>
      </c>
      <c r="S1122" s="12" t="n">
        <f aca="false">2*Q1122-1</f>
        <v>0.209974364949895</v>
      </c>
      <c r="T1122" s="10" t="n">
        <v>0.11</v>
      </c>
      <c r="U1122" s="6" t="s">
        <v>102</v>
      </c>
      <c r="V1122" s="6" t="s">
        <v>72</v>
      </c>
      <c r="W1122" s="6" t="s">
        <v>54</v>
      </c>
      <c r="X1122" s="6" t="s">
        <v>2480</v>
      </c>
      <c r="Y1122" s="8" t="n">
        <v>10808</v>
      </c>
    </row>
    <row r="1123" customFormat="false" ht="15" hidden="false" customHeight="false" outlineLevel="0" collapsed="false">
      <c r="A1123" s="5" t="n">
        <f aca="false">RANK(G1123,$G$2:$G$1311)</f>
        <v>1122</v>
      </c>
      <c r="B1123" s="6" t="str">
        <f aca="false">IF(G1123&gt;=Parâmetros!$B$4,"A",IF(G1123&gt;=Parâmetros!$B$5,"B","C"))</f>
        <v>C</v>
      </c>
      <c r="C1123" s="6" t="s">
        <v>2481</v>
      </c>
      <c r="D1123" s="6" t="s">
        <v>141</v>
      </c>
      <c r="E1123" s="6" t="s">
        <v>142</v>
      </c>
      <c r="F1123" s="6" t="s">
        <v>2011</v>
      </c>
      <c r="G1123" s="7" t="n">
        <f aca="false">J1123*S1123</f>
        <v>490.635416666667</v>
      </c>
      <c r="H1123" s="7" t="n">
        <f aca="false">I1123*Parâmetros!$B$6/100*S1123</f>
        <v>20.2675</v>
      </c>
      <c r="I1123" s="8" t="n">
        <v>8712</v>
      </c>
      <c r="J1123" s="8" t="n">
        <v>2109</v>
      </c>
      <c r="K1123" s="9" t="n">
        <f aca="false">J1123/I1123</f>
        <v>0.242079889807163</v>
      </c>
      <c r="L1123" s="10" t="n">
        <v>0.217</v>
      </c>
      <c r="M1123" s="6" t="str">
        <f aca="false">IF(K1123&gt;L1123,"sim","não")</f>
        <v>sim</v>
      </c>
      <c r="N1123" s="11" t="n">
        <v>-0.34</v>
      </c>
      <c r="O1123" s="8" t="n">
        <v>3550</v>
      </c>
      <c r="P1123" s="8" t="n">
        <v>2210</v>
      </c>
      <c r="Q1123" s="9" t="n">
        <f aca="false">O1123/(O1123+P1123)</f>
        <v>0.616319444444444</v>
      </c>
      <c r="R1123" s="10" t="n">
        <v>0.648</v>
      </c>
      <c r="S1123" s="12" t="n">
        <f aca="false">2*Q1123-1</f>
        <v>0.232638888888889</v>
      </c>
      <c r="T1123" s="10" t="n">
        <v>0.127</v>
      </c>
      <c r="U1123" s="6" t="s">
        <v>52</v>
      </c>
      <c r="V1123" s="6" t="s">
        <v>53</v>
      </c>
      <c r="W1123" s="6" t="s">
        <v>54</v>
      </c>
      <c r="X1123" s="6" t="s">
        <v>2482</v>
      </c>
      <c r="Y1123" s="8" t="n">
        <v>10600</v>
      </c>
    </row>
    <row r="1124" customFormat="false" ht="15" hidden="false" customHeight="false" outlineLevel="0" collapsed="false">
      <c r="A1124" s="5" t="n">
        <f aca="false">RANK(G1124,$G$2:$G$1311)</f>
        <v>1123</v>
      </c>
      <c r="B1124" s="6" t="str">
        <f aca="false">IF(G1124&gt;=Parâmetros!$B$4,"A",IF(G1124&gt;=Parâmetros!$B$5,"B","C"))</f>
        <v>C</v>
      </c>
      <c r="C1124" s="6" t="s">
        <v>2483</v>
      </c>
      <c r="D1124" s="6" t="s">
        <v>141</v>
      </c>
      <c r="E1124" s="6" t="s">
        <v>142</v>
      </c>
      <c r="F1124" s="6" t="s">
        <v>1085</v>
      </c>
      <c r="G1124" s="7" t="n">
        <f aca="false">J1124*S1124</f>
        <v>486.375229544991</v>
      </c>
      <c r="H1124" s="7" t="n">
        <f aca="false">I1124*Parâmetros!$B$6/100*S1124</f>
        <v>16.0992654560294</v>
      </c>
      <c r="I1124" s="8" t="n">
        <v>8530</v>
      </c>
      <c r="J1124" s="8" t="n">
        <v>2577</v>
      </c>
      <c r="K1124" s="9" t="n">
        <f aca="false">J1124/I1124</f>
        <v>0.3021101992966</v>
      </c>
      <c r="L1124" s="10" t="n">
        <v>0.323</v>
      </c>
      <c r="M1124" s="6" t="str">
        <f aca="false">IF(K1124&gt;L1124,"sim","não")</f>
        <v>não</v>
      </c>
      <c r="N1124" s="11" t="n">
        <v>-1.06</v>
      </c>
      <c r="O1124" s="8" t="n">
        <v>2913</v>
      </c>
      <c r="P1124" s="8" t="n">
        <v>1988</v>
      </c>
      <c r="Q1124" s="9" t="n">
        <f aca="false">O1124/(O1124+P1124)</f>
        <v>0.59436849622526</v>
      </c>
      <c r="R1124" s="10" t="n">
        <v>0.668</v>
      </c>
      <c r="S1124" s="12" t="n">
        <f aca="false">2*Q1124-1</f>
        <v>0.18873699245052</v>
      </c>
      <c r="T1124" s="10" t="n">
        <v>0.139</v>
      </c>
      <c r="U1124" s="6" t="s">
        <v>68</v>
      </c>
      <c r="V1124" s="6" t="s">
        <v>53</v>
      </c>
      <c r="W1124" s="6" t="s">
        <v>54</v>
      </c>
      <c r="X1124" s="6" t="s">
        <v>2484</v>
      </c>
      <c r="Y1124" s="8" t="n">
        <v>10314</v>
      </c>
    </row>
    <row r="1125" customFormat="false" ht="15" hidden="false" customHeight="false" outlineLevel="0" collapsed="false">
      <c r="A1125" s="5" t="n">
        <f aca="false">RANK(G1125,$G$2:$G$1311)</f>
        <v>1124</v>
      </c>
      <c r="B1125" s="6" t="str">
        <f aca="false">IF(G1125&gt;=Parâmetros!$B$4,"A",IF(G1125&gt;=Parâmetros!$B$5,"B","C"))</f>
        <v>C</v>
      </c>
      <c r="C1125" s="6" t="s">
        <v>2485</v>
      </c>
      <c r="D1125" s="6" t="s">
        <v>223</v>
      </c>
      <c r="E1125" s="6" t="s">
        <v>209</v>
      </c>
      <c r="F1125" s="6" t="s">
        <v>2486</v>
      </c>
      <c r="G1125" s="7" t="n">
        <f aca="false">J1125*S1125</f>
        <v>482.51834616073</v>
      </c>
      <c r="H1125" s="7" t="n">
        <f aca="false">I1125*Parâmetros!$B$6/100*S1125</f>
        <v>19.8669858600322</v>
      </c>
      <c r="I1125" s="8" t="n">
        <v>32173</v>
      </c>
      <c r="J1125" s="8" t="n">
        <v>7814</v>
      </c>
      <c r="K1125" s="9" t="n">
        <f aca="false">J1125/I1125</f>
        <v>0.242874459950891</v>
      </c>
      <c r="L1125" s="10" t="n">
        <v>0.308</v>
      </c>
      <c r="M1125" s="6" t="str">
        <f aca="false">IF(K1125&gt;L1125,"sim","não")</f>
        <v>não</v>
      </c>
      <c r="N1125" s="11" t="n">
        <v>2.84</v>
      </c>
      <c r="O1125" s="8" t="n">
        <v>11864</v>
      </c>
      <c r="P1125" s="8" t="n">
        <v>10484</v>
      </c>
      <c r="Q1125" s="9" t="n">
        <f aca="false">O1125/(O1125+P1125)</f>
        <v>0.530875246107034</v>
      </c>
      <c r="R1125" s="10" t="n">
        <v>0.572</v>
      </c>
      <c r="S1125" s="12" t="n">
        <f aca="false">2*Q1125-1</f>
        <v>0.0617504922140684</v>
      </c>
      <c r="T1125" s="10" t="n">
        <v>0.08</v>
      </c>
      <c r="U1125" s="6" t="s">
        <v>96</v>
      </c>
      <c r="V1125" s="6" t="s">
        <v>72</v>
      </c>
      <c r="W1125" s="6" t="s">
        <v>54</v>
      </c>
      <c r="X1125" s="6" t="s">
        <v>2487</v>
      </c>
      <c r="Y1125" s="8" t="n">
        <v>45712</v>
      </c>
    </row>
    <row r="1126" customFormat="false" ht="15" hidden="false" customHeight="false" outlineLevel="0" collapsed="false">
      <c r="A1126" s="5" t="n">
        <f aca="false">RANK(G1126,$G$2:$G$1311)</f>
        <v>1125</v>
      </c>
      <c r="B1126" s="6" t="str">
        <f aca="false">IF(G1126&gt;=Parâmetros!$B$4,"A",IF(G1126&gt;=Parâmetros!$B$5,"B","C"))</f>
        <v>C</v>
      </c>
      <c r="C1126" s="6" t="s">
        <v>2488</v>
      </c>
      <c r="D1126" s="6" t="s">
        <v>49</v>
      </c>
      <c r="E1126" s="6" t="s">
        <v>50</v>
      </c>
      <c r="F1126" s="6" t="s">
        <v>255</v>
      </c>
      <c r="G1126" s="7" t="n">
        <f aca="false">J1126*S1126</f>
        <v>481.221772309609</v>
      </c>
      <c r="H1126" s="7" t="n">
        <f aca="false">I1126*Parâmetros!$B$6/100*S1126</f>
        <v>29.2389658931631</v>
      </c>
      <c r="I1126" s="8" t="n">
        <v>8476</v>
      </c>
      <c r="J1126" s="8" t="n">
        <v>1395</v>
      </c>
      <c r="K1126" s="9" t="n">
        <f aca="false">J1126/I1126</f>
        <v>0.164582350165172</v>
      </c>
      <c r="L1126" s="10" t="n">
        <v>0.226</v>
      </c>
      <c r="M1126" s="6" t="str">
        <f aca="false">IF(K1126&gt;L1126,"sim","não")</f>
        <v>não</v>
      </c>
      <c r="N1126" s="11" t="n">
        <v>-1.48</v>
      </c>
      <c r="O1126" s="8" t="n">
        <v>4318</v>
      </c>
      <c r="P1126" s="8" t="n">
        <v>2103</v>
      </c>
      <c r="Q1126" s="9" t="n">
        <f aca="false">O1126/(O1126+P1126)</f>
        <v>0.67248092197477</v>
      </c>
      <c r="R1126" s="10" t="n">
        <v>0.68</v>
      </c>
      <c r="S1126" s="12" t="n">
        <f aca="false">2*Q1126-1</f>
        <v>0.344961843949541</v>
      </c>
      <c r="T1126" s="10" t="n">
        <v>0.133</v>
      </c>
      <c r="U1126" s="6" t="s">
        <v>83</v>
      </c>
      <c r="V1126" s="6" t="s">
        <v>53</v>
      </c>
      <c r="W1126" s="6" t="s">
        <v>54</v>
      </c>
      <c r="X1126" s="6" t="s">
        <v>2489</v>
      </c>
      <c r="Y1126" s="8" t="n">
        <v>10429</v>
      </c>
    </row>
    <row r="1127" customFormat="false" ht="15" hidden="false" customHeight="false" outlineLevel="0" collapsed="false">
      <c r="A1127" s="5" t="n">
        <f aca="false">RANK(G1127,$G$2:$G$1311)</f>
        <v>1126</v>
      </c>
      <c r="B1127" s="6" t="str">
        <f aca="false">IF(G1127&gt;=Parâmetros!$B$4,"A",IF(G1127&gt;=Parâmetros!$B$5,"B","C"))</f>
        <v>C</v>
      </c>
      <c r="C1127" s="6" t="s">
        <v>2490</v>
      </c>
      <c r="D1127" s="6" t="s">
        <v>86</v>
      </c>
      <c r="E1127" s="6" t="s">
        <v>50</v>
      </c>
      <c r="F1127" s="6" t="s">
        <v>1725</v>
      </c>
      <c r="G1127" s="7" t="n">
        <f aca="false">J1127*S1127</f>
        <v>479.16352812538</v>
      </c>
      <c r="H1127" s="7" t="n">
        <f aca="false">I1127*Parâmetros!$B$6/100*S1127</f>
        <v>28.9552848985542</v>
      </c>
      <c r="I1127" s="8" t="n">
        <v>10569</v>
      </c>
      <c r="J1127" s="8" t="n">
        <v>1749</v>
      </c>
      <c r="K1127" s="9" t="n">
        <f aca="false">J1127/I1127</f>
        <v>0.165483962531933</v>
      </c>
      <c r="L1127" s="10" t="n">
        <v>0.195</v>
      </c>
      <c r="M1127" s="6" t="str">
        <f aca="false">IF(K1127&gt;L1127,"sim","não")</f>
        <v>não</v>
      </c>
      <c r="N1127" s="11" t="n">
        <v>-0.28</v>
      </c>
      <c r="O1127" s="8" t="n">
        <v>5243</v>
      </c>
      <c r="P1127" s="8" t="n">
        <v>2988</v>
      </c>
      <c r="Q1127" s="9" t="n">
        <f aca="false">O1127/(O1127+P1127)</f>
        <v>0.636982140687644</v>
      </c>
      <c r="R1127" s="10" t="n">
        <v>0.698</v>
      </c>
      <c r="S1127" s="12" t="n">
        <f aca="false">2*Q1127-1</f>
        <v>0.273964281375289</v>
      </c>
      <c r="T1127" s="10" t="n">
        <v>0.089</v>
      </c>
      <c r="U1127" s="6" t="s">
        <v>68</v>
      </c>
      <c r="V1127" s="6" t="s">
        <v>53</v>
      </c>
      <c r="W1127" s="6" t="s">
        <v>54</v>
      </c>
      <c r="X1127" s="6" t="s">
        <v>2491</v>
      </c>
      <c r="Y1127" s="8" t="n">
        <v>12640</v>
      </c>
    </row>
    <row r="1128" customFormat="false" ht="15" hidden="false" customHeight="false" outlineLevel="0" collapsed="false">
      <c r="A1128" s="5" t="n">
        <f aca="false">RANK(G1128,$G$2:$G$1311)</f>
        <v>1127</v>
      </c>
      <c r="B1128" s="6" t="str">
        <f aca="false">IF(G1128&gt;=Parâmetros!$B$4,"A",IF(G1128&gt;=Parâmetros!$B$5,"B","C"))</f>
        <v>C</v>
      </c>
      <c r="C1128" s="6" t="s">
        <v>2492</v>
      </c>
      <c r="D1128" s="6" t="s">
        <v>407</v>
      </c>
      <c r="E1128" s="6" t="s">
        <v>50</v>
      </c>
      <c r="F1128" s="6" t="s">
        <v>1677</v>
      </c>
      <c r="G1128" s="7" t="n">
        <f aca="false">J1128*S1128</f>
        <v>478.168444693992</v>
      </c>
      <c r="H1128" s="7" t="n">
        <f aca="false">I1128*Parâmetros!$B$6/100*S1128</f>
        <v>30.0984110050533</v>
      </c>
      <c r="I1128" s="8" t="n">
        <v>17461</v>
      </c>
      <c r="J1128" s="8" t="n">
        <v>2774</v>
      </c>
      <c r="K1128" s="9" t="n">
        <f aca="false">J1128/I1128</f>
        <v>0.158868335146899</v>
      </c>
      <c r="L1128" s="10" t="n">
        <v>0.15</v>
      </c>
      <c r="M1128" s="6" t="str">
        <f aca="false">IF(K1128&gt;L1128,"sim","não")</f>
        <v>sim</v>
      </c>
      <c r="N1128" s="11" t="n">
        <v>-0.36</v>
      </c>
      <c r="O1128" s="8" t="n">
        <v>7308</v>
      </c>
      <c r="P1128" s="8" t="n">
        <v>5159</v>
      </c>
      <c r="Q1128" s="9" t="n">
        <f aca="false">O1128/(O1128+P1128)</f>
        <v>0.586187535092645</v>
      </c>
      <c r="R1128" s="10" t="n">
        <v>0.607</v>
      </c>
      <c r="S1128" s="12" t="n">
        <f aca="false">2*Q1128-1</f>
        <v>0.172375070185289</v>
      </c>
      <c r="T1128" s="10" t="n">
        <v>0.114</v>
      </c>
      <c r="U1128" s="6" t="s">
        <v>102</v>
      </c>
      <c r="V1128" s="6" t="s">
        <v>72</v>
      </c>
      <c r="W1128" s="6" t="s">
        <v>211</v>
      </c>
      <c r="X1128" s="6" t="s">
        <v>2493</v>
      </c>
      <c r="Y1128" s="8" t="n">
        <v>21499</v>
      </c>
    </row>
    <row r="1129" customFormat="false" ht="15" hidden="false" customHeight="false" outlineLevel="0" collapsed="false">
      <c r="A1129" s="5" t="n">
        <f aca="false">RANK(G1129,$G$2:$G$1311)</f>
        <v>1128</v>
      </c>
      <c r="B1129" s="6" t="str">
        <f aca="false">IF(G1129&gt;=Parâmetros!$B$4,"A",IF(G1129&gt;=Parâmetros!$B$5,"B","C"))</f>
        <v>C</v>
      </c>
      <c r="C1129" s="6" t="s">
        <v>2494</v>
      </c>
      <c r="D1129" s="6" t="s">
        <v>2495</v>
      </c>
      <c r="E1129" s="6" t="s">
        <v>209</v>
      </c>
      <c r="F1129" s="6" t="s">
        <v>2496</v>
      </c>
      <c r="G1129" s="7" t="n">
        <f aca="false">J1129*S1129</f>
        <v>475.681121786549</v>
      </c>
      <c r="H1129" s="7" t="n">
        <f aca="false">I1129*Parâmetros!$B$6/100*S1129</f>
        <v>36.1232718774344</v>
      </c>
      <c r="I1129" s="8" t="n">
        <v>9128</v>
      </c>
      <c r="J1129" s="8" t="n">
        <v>1202</v>
      </c>
      <c r="K1129" s="9" t="n">
        <f aca="false">J1129/I1129</f>
        <v>0.131682734443471</v>
      </c>
      <c r="L1129" s="10" t="n">
        <v>0.125</v>
      </c>
      <c r="M1129" s="6" t="str">
        <f aca="false">IF(K1129&gt;L1129,"sim","não")</f>
        <v>sim</v>
      </c>
      <c r="N1129" s="11" t="n">
        <v>4.33</v>
      </c>
      <c r="O1129" s="8" t="n">
        <v>5375</v>
      </c>
      <c r="P1129" s="8" t="n">
        <v>2327</v>
      </c>
      <c r="Q1129" s="9" t="n">
        <f aca="false">O1129/(O1129+P1129)</f>
        <v>0.697870682939496</v>
      </c>
      <c r="R1129" s="10" t="n">
        <v>0.682</v>
      </c>
      <c r="S1129" s="12" t="n">
        <f aca="false">2*Q1129-1</f>
        <v>0.395741365878993</v>
      </c>
      <c r="T1129" s="10" t="n">
        <v>0.045</v>
      </c>
      <c r="U1129" s="6" t="s">
        <v>2282</v>
      </c>
      <c r="V1129" s="6" t="s">
        <v>59</v>
      </c>
      <c r="W1129" s="6" t="s">
        <v>54</v>
      </c>
      <c r="X1129" s="6" t="s">
        <v>2497</v>
      </c>
      <c r="Y1129" s="8" t="n">
        <v>13751</v>
      </c>
    </row>
    <row r="1130" customFormat="false" ht="15" hidden="false" customHeight="false" outlineLevel="0" collapsed="false">
      <c r="A1130" s="5" t="n">
        <f aca="false">RANK(G1130,$G$2:$G$1311)</f>
        <v>1129</v>
      </c>
      <c r="B1130" s="6" t="str">
        <f aca="false">IF(G1130&gt;=Parâmetros!$B$4,"A",IF(G1130&gt;=Parâmetros!$B$5,"B","C"))</f>
        <v>C</v>
      </c>
      <c r="C1130" s="6" t="s">
        <v>2498</v>
      </c>
      <c r="D1130" s="6" t="s">
        <v>75</v>
      </c>
      <c r="E1130" s="6" t="s">
        <v>50</v>
      </c>
      <c r="F1130" s="6" t="s">
        <v>708</v>
      </c>
      <c r="G1130" s="7" t="n">
        <f aca="false">J1130*S1130</f>
        <v>474.014243551906</v>
      </c>
      <c r="H1130" s="7" t="n">
        <f aca="false">I1130*Parâmetros!$B$6/100*S1130</f>
        <v>34.7586783010394</v>
      </c>
      <c r="I1130" s="8" t="n">
        <v>19586</v>
      </c>
      <c r="J1130" s="8" t="n">
        <v>2671</v>
      </c>
      <c r="K1130" s="9" t="n">
        <f aca="false">J1130/I1130</f>
        <v>0.136372919432248</v>
      </c>
      <c r="L1130" s="10" t="n">
        <v>0.133</v>
      </c>
      <c r="M1130" s="6" t="str">
        <f aca="false">IF(K1130&gt;L1130,"sim","não")</f>
        <v>sim</v>
      </c>
      <c r="N1130" s="11" t="n">
        <v>-0.4</v>
      </c>
      <c r="O1130" s="8" t="n">
        <v>9176</v>
      </c>
      <c r="P1130" s="8" t="n">
        <v>6410</v>
      </c>
      <c r="Q1130" s="9" t="n">
        <f aca="false">O1130/(O1130+P1130)</f>
        <v>0.588733478762992</v>
      </c>
      <c r="R1130" s="10" t="n">
        <v>0.613</v>
      </c>
      <c r="S1130" s="12" t="n">
        <f aca="false">2*Q1130-1</f>
        <v>0.177466957525985</v>
      </c>
      <c r="T1130" s="10" t="n">
        <v>0.093</v>
      </c>
      <c r="U1130" s="6" t="s">
        <v>63</v>
      </c>
      <c r="V1130" s="6" t="s">
        <v>59</v>
      </c>
      <c r="W1130" s="6" t="s">
        <v>54</v>
      </c>
      <c r="X1130" s="6" t="s">
        <v>2499</v>
      </c>
      <c r="Y1130" s="8" t="n">
        <v>22392</v>
      </c>
    </row>
    <row r="1131" customFormat="false" ht="15" hidden="false" customHeight="false" outlineLevel="0" collapsed="false">
      <c r="A1131" s="5" t="n">
        <f aca="false">RANK(G1131,$G$2:$G$1311)</f>
        <v>1130</v>
      </c>
      <c r="B1131" s="6" t="str">
        <f aca="false">IF(G1131&gt;=Parâmetros!$B$4,"A",IF(G1131&gt;=Parâmetros!$B$5,"B","C"))</f>
        <v>C</v>
      </c>
      <c r="C1131" s="6" t="s">
        <v>2500</v>
      </c>
      <c r="D1131" s="6" t="s">
        <v>49</v>
      </c>
      <c r="E1131" s="6" t="s">
        <v>50</v>
      </c>
      <c r="F1131" s="6" t="s">
        <v>965</v>
      </c>
      <c r="G1131" s="7" t="n">
        <f aca="false">J1131*S1131</f>
        <v>473.670915411356</v>
      </c>
      <c r="H1131" s="7" t="n">
        <f aca="false">I1131*Parâmetros!$B$6/100*S1131</f>
        <v>19.1731475824292</v>
      </c>
      <c r="I1131" s="8" t="n">
        <v>27873</v>
      </c>
      <c r="J1131" s="8" t="n">
        <v>6886</v>
      </c>
      <c r="K1131" s="9" t="n">
        <f aca="false">J1131/I1131</f>
        <v>0.247049115631615</v>
      </c>
      <c r="L1131" s="10" t="n">
        <v>0.303</v>
      </c>
      <c r="M1131" s="6" t="str">
        <f aca="false">IF(K1131&gt;L1131,"sim","não")</f>
        <v>não</v>
      </c>
      <c r="N1131" s="11" t="n">
        <v>-0.1</v>
      </c>
      <c r="O1131" s="8" t="n">
        <v>10146</v>
      </c>
      <c r="P1131" s="8" t="n">
        <v>8840</v>
      </c>
      <c r="Q1131" s="9" t="n">
        <f aca="false">O1131/(O1131+P1131)</f>
        <v>0.534393763825977</v>
      </c>
      <c r="R1131" s="10" t="n">
        <v>0.561</v>
      </c>
      <c r="S1131" s="12" t="n">
        <f aca="false">2*Q1131-1</f>
        <v>0.0687875276519541</v>
      </c>
      <c r="T1131" s="10" t="n">
        <v>0.074</v>
      </c>
      <c r="U1131" s="6" t="s">
        <v>83</v>
      </c>
      <c r="V1131" s="6" t="s">
        <v>53</v>
      </c>
      <c r="W1131" s="6" t="s">
        <v>54</v>
      </c>
      <c r="X1131" s="6" t="s">
        <v>2501</v>
      </c>
      <c r="Y1131" s="8" t="n">
        <v>37977</v>
      </c>
    </row>
    <row r="1132" customFormat="false" ht="15" hidden="false" customHeight="false" outlineLevel="0" collapsed="false">
      <c r="A1132" s="5" t="n">
        <f aca="false">RANK(G1132,$G$2:$G$1311)</f>
        <v>1131</v>
      </c>
      <c r="B1132" s="6" t="str">
        <f aca="false">IF(G1132&gt;=Parâmetros!$B$4,"A",IF(G1132&gt;=Parâmetros!$B$5,"B","C"))</f>
        <v>C</v>
      </c>
      <c r="C1132" s="6" t="s">
        <v>2502</v>
      </c>
      <c r="D1132" s="6" t="s">
        <v>208</v>
      </c>
      <c r="E1132" s="6" t="s">
        <v>209</v>
      </c>
      <c r="F1132" s="6" t="s">
        <v>918</v>
      </c>
      <c r="G1132" s="7" t="n">
        <f aca="false">J1132*S1132</f>
        <v>471.949620871354</v>
      </c>
      <c r="H1132" s="7" t="n">
        <f aca="false">I1132*Parâmetros!$B$6/100*S1132</f>
        <v>17.509028402519</v>
      </c>
      <c r="I1132" s="8" t="n">
        <v>11575</v>
      </c>
      <c r="J1132" s="8" t="n">
        <v>3120</v>
      </c>
      <c r="K1132" s="9" t="n">
        <f aca="false">J1132/I1132</f>
        <v>0.269546436285097</v>
      </c>
      <c r="L1132" s="10" t="n">
        <v>0.354</v>
      </c>
      <c r="M1132" s="6" t="str">
        <f aca="false">IF(K1132&gt;L1132,"sim","não")</f>
        <v>não</v>
      </c>
      <c r="N1132" s="11" t="n">
        <v>-0.08</v>
      </c>
      <c r="O1132" s="8" t="n">
        <v>4479</v>
      </c>
      <c r="P1132" s="8" t="n">
        <v>3302</v>
      </c>
      <c r="Q1132" s="9" t="n">
        <f aca="false">O1132/(O1132+P1132)</f>
        <v>0.575632952062717</v>
      </c>
      <c r="R1132" s="10" t="n">
        <v>0.681</v>
      </c>
      <c r="S1132" s="12" t="n">
        <f aca="false">2*Q1132-1</f>
        <v>0.151265904125434</v>
      </c>
      <c r="T1132" s="10" t="n">
        <v>0.051</v>
      </c>
      <c r="U1132" s="6" t="s">
        <v>102</v>
      </c>
      <c r="V1132" s="6" t="s">
        <v>72</v>
      </c>
      <c r="W1132" s="6" t="s">
        <v>211</v>
      </c>
      <c r="X1132" s="6" t="s">
        <v>2503</v>
      </c>
      <c r="Y1132" s="8" t="n">
        <v>24311</v>
      </c>
    </row>
    <row r="1133" customFormat="false" ht="15" hidden="false" customHeight="false" outlineLevel="0" collapsed="false">
      <c r="A1133" s="5" t="n">
        <f aca="false">RANK(G1133,$G$2:$G$1311)</f>
        <v>1132</v>
      </c>
      <c r="B1133" s="6" t="str">
        <f aca="false">IF(G1133&gt;=Parâmetros!$B$4,"A",IF(G1133&gt;=Parâmetros!$B$5,"B","C"))</f>
        <v>C</v>
      </c>
      <c r="C1133" s="6" t="s">
        <v>2504</v>
      </c>
      <c r="D1133" s="6" t="s">
        <v>141</v>
      </c>
      <c r="E1133" s="6" t="s">
        <v>142</v>
      </c>
      <c r="F1133" s="6" t="s">
        <v>2505</v>
      </c>
      <c r="G1133" s="7" t="n">
        <f aca="false">J1133*S1133</f>
        <v>464.653793942799</v>
      </c>
      <c r="H1133" s="7" t="n">
        <f aca="false">I1133*Parâmetros!$B$6/100*S1133</f>
        <v>22.4479150868324</v>
      </c>
      <c r="I1133" s="8" t="n">
        <v>30721</v>
      </c>
      <c r="J1133" s="8" t="n">
        <v>6359</v>
      </c>
      <c r="K1133" s="9" t="n">
        <f aca="false">J1133/I1133</f>
        <v>0.206991959897139</v>
      </c>
      <c r="L1133" s="10" t="n">
        <v>0.198</v>
      </c>
      <c r="M1133" s="6" t="str">
        <f aca="false">IF(K1133&gt;L1133,"sim","não")</f>
        <v>sim</v>
      </c>
      <c r="N1133" s="11" t="n">
        <v>-1.41</v>
      </c>
      <c r="O1133" s="8" t="n">
        <v>11462</v>
      </c>
      <c r="P1133" s="8" t="n">
        <v>9901</v>
      </c>
      <c r="Q1133" s="9" t="n">
        <f aca="false">O1133/(O1133+P1133)</f>
        <v>0.536535130833684</v>
      </c>
      <c r="R1133" s="10" t="n">
        <v>0.574</v>
      </c>
      <c r="S1133" s="12" t="n">
        <f aca="false">2*Q1133-1</f>
        <v>0.0730702616673689</v>
      </c>
      <c r="T1133" s="10" t="n">
        <v>0.13</v>
      </c>
      <c r="U1133" s="6" t="s">
        <v>68</v>
      </c>
      <c r="V1133" s="6" t="s">
        <v>53</v>
      </c>
      <c r="W1133" s="6" t="s">
        <v>54</v>
      </c>
      <c r="X1133" s="6" t="s">
        <v>2506</v>
      </c>
      <c r="Y1133" s="8" t="n">
        <v>39160</v>
      </c>
    </row>
    <row r="1134" customFormat="false" ht="15" hidden="false" customHeight="false" outlineLevel="0" collapsed="false">
      <c r="A1134" s="5" t="n">
        <f aca="false">RANK(G1134,$G$2:$G$1311)</f>
        <v>1133</v>
      </c>
      <c r="B1134" s="6" t="str">
        <f aca="false">IF(G1134&gt;=Parâmetros!$B$4,"A",IF(G1134&gt;=Parâmetros!$B$5,"B","C"))</f>
        <v>C</v>
      </c>
      <c r="C1134" s="6" t="s">
        <v>2507</v>
      </c>
      <c r="D1134" s="6" t="s">
        <v>66</v>
      </c>
      <c r="E1134" s="6" t="s">
        <v>50</v>
      </c>
      <c r="F1134" s="6" t="s">
        <v>484</v>
      </c>
      <c r="G1134" s="7" t="n">
        <f aca="false">J1134*S1134</f>
        <v>460.708423878308</v>
      </c>
      <c r="H1134" s="7" t="n">
        <f aca="false">I1134*Parâmetros!$B$6/100*S1134</f>
        <v>27.813138182283</v>
      </c>
      <c r="I1134" s="8" t="n">
        <v>10106</v>
      </c>
      <c r="J1134" s="8" t="n">
        <v>1674</v>
      </c>
      <c r="K1134" s="9" t="n">
        <f aca="false">J1134/I1134</f>
        <v>0.165644171779141</v>
      </c>
      <c r="L1134" s="10" t="n">
        <v>0.149</v>
      </c>
      <c r="M1134" s="6" t="str">
        <f aca="false">IF(K1134&gt;L1134,"sim","não")</f>
        <v>sim</v>
      </c>
      <c r="N1134" s="11" t="n">
        <v>1.31</v>
      </c>
      <c r="O1134" s="8" t="n">
        <v>4988</v>
      </c>
      <c r="P1134" s="8" t="n">
        <v>2835</v>
      </c>
      <c r="Q1134" s="9" t="n">
        <f aca="false">O1134/(O1134+P1134)</f>
        <v>0.637607056116579</v>
      </c>
      <c r="R1134" s="10" t="n">
        <v>0.637</v>
      </c>
      <c r="S1134" s="12" t="n">
        <f aca="false">2*Q1134-1</f>
        <v>0.275214112233159</v>
      </c>
      <c r="T1134" s="10" t="n">
        <v>0.083</v>
      </c>
      <c r="U1134" s="6" t="s">
        <v>102</v>
      </c>
      <c r="V1134" s="6" t="s">
        <v>72</v>
      </c>
      <c r="W1134" s="6" t="s">
        <v>54</v>
      </c>
      <c r="X1134" s="6" t="s">
        <v>2508</v>
      </c>
      <c r="Y1134" s="8" t="n">
        <v>12263</v>
      </c>
    </row>
    <row r="1135" customFormat="false" ht="15" hidden="false" customHeight="false" outlineLevel="0" collapsed="false">
      <c r="A1135" s="5" t="n">
        <f aca="false">RANK(G1135,$G$2:$G$1311)</f>
        <v>1134</v>
      </c>
      <c r="B1135" s="6" t="str">
        <f aca="false">IF(G1135&gt;=Parâmetros!$B$4,"A",IF(G1135&gt;=Parâmetros!$B$5,"B","C"))</f>
        <v>C</v>
      </c>
      <c r="C1135" s="6" t="s">
        <v>2509</v>
      </c>
      <c r="D1135" s="6" t="s">
        <v>407</v>
      </c>
      <c r="E1135" s="6" t="s">
        <v>50</v>
      </c>
      <c r="F1135" s="6" t="s">
        <v>616</v>
      </c>
      <c r="G1135" s="7" t="n">
        <f aca="false">J1135*S1135</f>
        <v>459.043370508054</v>
      </c>
      <c r="H1135" s="7" t="n">
        <f aca="false">I1135*Parâmetros!$B$6/100*S1135</f>
        <v>27.8583643122677</v>
      </c>
      <c r="I1135" s="8" t="n">
        <v>8205</v>
      </c>
      <c r="J1135" s="8" t="n">
        <v>1352</v>
      </c>
      <c r="K1135" s="9" t="n">
        <f aca="false">J1135/I1135</f>
        <v>0.164777574649604</v>
      </c>
      <c r="L1135" s="10" t="n">
        <v>0.17</v>
      </c>
      <c r="M1135" s="6" t="str">
        <f aca="false">IF(K1135&gt;L1135,"sim","não")</f>
        <v>não</v>
      </c>
      <c r="N1135" s="11" t="n">
        <v>2.96</v>
      </c>
      <c r="O1135" s="8" t="n">
        <v>4324</v>
      </c>
      <c r="P1135" s="8" t="n">
        <v>2132</v>
      </c>
      <c r="Q1135" s="9" t="n">
        <f aca="false">O1135/(O1135+P1135)</f>
        <v>0.669764560099133</v>
      </c>
      <c r="R1135" s="10" t="n">
        <v>0.776</v>
      </c>
      <c r="S1135" s="12" t="n">
        <f aca="false">2*Q1135-1</f>
        <v>0.339529120198265</v>
      </c>
      <c r="T1135" s="10" t="n">
        <v>0.122</v>
      </c>
      <c r="U1135" s="6" t="s">
        <v>301</v>
      </c>
      <c r="V1135" s="6" t="s">
        <v>53</v>
      </c>
      <c r="W1135" s="6" t="s">
        <v>211</v>
      </c>
      <c r="X1135" s="6" t="s">
        <v>2510</v>
      </c>
      <c r="Y1135" s="8" t="n">
        <v>10262</v>
      </c>
    </row>
    <row r="1136" customFormat="false" ht="15" hidden="false" customHeight="false" outlineLevel="0" collapsed="false">
      <c r="A1136" s="5" t="n">
        <f aca="false">RANK(G1136,$G$2:$G$1311)</f>
        <v>1135</v>
      </c>
      <c r="B1136" s="6" t="str">
        <f aca="false">IF(G1136&gt;=Parâmetros!$B$4,"A",IF(G1136&gt;=Parâmetros!$B$5,"B","C"))</f>
        <v>C</v>
      </c>
      <c r="C1136" s="6" t="s">
        <v>2511</v>
      </c>
      <c r="D1136" s="6" t="s">
        <v>141</v>
      </c>
      <c r="E1136" s="6" t="s">
        <v>142</v>
      </c>
      <c r="F1136" s="6" t="s">
        <v>2071</v>
      </c>
      <c r="G1136" s="7" t="n">
        <f aca="false">J1136*S1136</f>
        <v>457.630896759608</v>
      </c>
      <c r="H1136" s="7" t="n">
        <f aca="false">I1136*Parâmetros!$B$6/100*S1136</f>
        <v>21.4174724943481</v>
      </c>
      <c r="I1136" s="8" t="n">
        <v>9889</v>
      </c>
      <c r="J1136" s="8" t="n">
        <v>2113</v>
      </c>
      <c r="K1136" s="9" t="n">
        <f aca="false">J1136/I1136</f>
        <v>0.213671756497118</v>
      </c>
      <c r="L1136" s="10" t="n">
        <v>0.203</v>
      </c>
      <c r="M1136" s="6" t="str">
        <f aca="false">IF(K1136&gt;L1136,"sim","não")</f>
        <v>sim</v>
      </c>
      <c r="N1136" s="11" t="n">
        <v>-1.1</v>
      </c>
      <c r="O1136" s="8" t="n">
        <v>4036</v>
      </c>
      <c r="P1136" s="8" t="n">
        <v>2599</v>
      </c>
      <c r="Q1136" s="9" t="n">
        <f aca="false">O1136/(O1136+P1136)</f>
        <v>0.608289374529013</v>
      </c>
      <c r="R1136" s="10" t="n">
        <v>0.656</v>
      </c>
      <c r="S1136" s="12" t="n">
        <f aca="false">2*Q1136-1</f>
        <v>0.216578749058026</v>
      </c>
      <c r="T1136" s="10" t="n">
        <v>0.142</v>
      </c>
      <c r="U1136" s="6" t="s">
        <v>102</v>
      </c>
      <c r="V1136" s="6" t="s">
        <v>72</v>
      </c>
      <c r="W1136" s="6" t="s">
        <v>54</v>
      </c>
      <c r="X1136" s="6" t="s">
        <v>2512</v>
      </c>
      <c r="Y1136" s="8" t="n">
        <v>11095</v>
      </c>
    </row>
    <row r="1137" customFormat="false" ht="15" hidden="false" customHeight="false" outlineLevel="0" collapsed="false">
      <c r="A1137" s="5" t="n">
        <f aca="false">RANK(G1137,$G$2:$G$1311)</f>
        <v>1136</v>
      </c>
      <c r="B1137" s="6" t="str">
        <f aca="false">IF(G1137&gt;=Parâmetros!$B$4,"A",IF(G1137&gt;=Parâmetros!$B$5,"B","C"))</f>
        <v>C</v>
      </c>
      <c r="C1137" s="6" t="s">
        <v>2513</v>
      </c>
      <c r="D1137" s="6" t="s">
        <v>141</v>
      </c>
      <c r="E1137" s="6" t="s">
        <v>142</v>
      </c>
      <c r="F1137" s="6" t="s">
        <v>1579</v>
      </c>
      <c r="G1137" s="7" t="n">
        <f aca="false">J1137*S1137</f>
        <v>456.380413385827</v>
      </c>
      <c r="H1137" s="7" t="n">
        <f aca="false">I1137*Parâmetros!$B$6/100*S1137</f>
        <v>25.6329724409449</v>
      </c>
      <c r="I1137" s="8" t="n">
        <v>10840</v>
      </c>
      <c r="J1137" s="8" t="n">
        <v>1930</v>
      </c>
      <c r="K1137" s="9" t="n">
        <f aca="false">J1137/I1137</f>
        <v>0.178044280442804</v>
      </c>
      <c r="L1137" s="10" t="n">
        <v>0.189</v>
      </c>
      <c r="M1137" s="6" t="str">
        <f aca="false">IF(K1137&gt;L1137,"sim","não")</f>
        <v>não</v>
      </c>
      <c r="N1137" s="11" t="n">
        <v>-0.17</v>
      </c>
      <c r="O1137" s="8" t="n">
        <v>5025</v>
      </c>
      <c r="P1137" s="8" t="n">
        <v>3103</v>
      </c>
      <c r="Q1137" s="9" t="n">
        <f aca="false">O1137/(O1137+P1137)</f>
        <v>0.618233267716535</v>
      </c>
      <c r="R1137" s="10" t="n">
        <v>0.631</v>
      </c>
      <c r="S1137" s="12" t="n">
        <f aca="false">2*Q1137-1</f>
        <v>0.236466535433071</v>
      </c>
      <c r="T1137" s="10" t="n">
        <v>0.137</v>
      </c>
      <c r="U1137" s="6" t="s">
        <v>68</v>
      </c>
      <c r="V1137" s="6" t="s">
        <v>53</v>
      </c>
      <c r="W1137" s="6" t="s">
        <v>54</v>
      </c>
      <c r="X1137" s="6" t="s">
        <v>2514</v>
      </c>
      <c r="Y1137" s="8" t="n">
        <v>12038</v>
      </c>
    </row>
    <row r="1138" customFormat="false" ht="15" hidden="false" customHeight="false" outlineLevel="0" collapsed="false">
      <c r="A1138" s="5" t="n">
        <f aca="false">RANK(G1138,$G$2:$G$1311)</f>
        <v>1137</v>
      </c>
      <c r="B1138" s="6" t="str">
        <f aca="false">IF(G1138&gt;=Parâmetros!$B$4,"A",IF(G1138&gt;=Parâmetros!$B$5,"B","C"))</f>
        <v>C</v>
      </c>
      <c r="C1138" s="6" t="s">
        <v>2515</v>
      </c>
      <c r="D1138" s="6" t="s">
        <v>1909</v>
      </c>
      <c r="E1138" s="6" t="s">
        <v>209</v>
      </c>
      <c r="F1138" s="6" t="s">
        <v>2515</v>
      </c>
      <c r="G1138" s="7" t="n">
        <f aca="false">J1138*S1138</f>
        <v>455.639341170554</v>
      </c>
      <c r="H1138" s="7" t="n">
        <f aca="false">I1138*Parâmetros!$B$6/100*S1138</f>
        <v>21.8571980888917</v>
      </c>
      <c r="I1138" s="8" t="n">
        <v>22359</v>
      </c>
      <c r="J1138" s="8" t="n">
        <v>4661</v>
      </c>
      <c r="K1138" s="9" t="n">
        <f aca="false">J1138/I1138</f>
        <v>0.208461916901471</v>
      </c>
      <c r="L1138" s="10" t="n">
        <v>0.211</v>
      </c>
      <c r="M1138" s="6" t="str">
        <f aca="false">IF(K1138&gt;L1138,"sim","não")</f>
        <v>não</v>
      </c>
      <c r="N1138" s="11" t="n">
        <v>1.55</v>
      </c>
      <c r="O1138" s="8" t="n">
        <v>8731</v>
      </c>
      <c r="P1138" s="8" t="n">
        <v>7176</v>
      </c>
      <c r="Q1138" s="9" t="n">
        <f aca="false">O1138/(O1138+P1138)</f>
        <v>0.548877852517759</v>
      </c>
      <c r="R1138" s="10" t="n">
        <v>0.591</v>
      </c>
      <c r="S1138" s="12" t="n">
        <f aca="false">2*Q1138-1</f>
        <v>0.0977557050355189</v>
      </c>
      <c r="T1138" s="10" t="n">
        <v>0.102</v>
      </c>
      <c r="U1138" s="6" t="s">
        <v>52</v>
      </c>
      <c r="V1138" s="6" t="s">
        <v>53</v>
      </c>
      <c r="W1138" s="6" t="s">
        <v>211</v>
      </c>
      <c r="X1138" s="6" t="s">
        <v>2516</v>
      </c>
      <c r="Y1138" s="8" t="n">
        <v>31918</v>
      </c>
    </row>
    <row r="1139" customFormat="false" ht="15" hidden="false" customHeight="false" outlineLevel="0" collapsed="false">
      <c r="A1139" s="5" t="n">
        <f aca="false">RANK(G1139,$G$2:$G$1311)</f>
        <v>1138</v>
      </c>
      <c r="B1139" s="6" t="str">
        <f aca="false">IF(G1139&gt;=Parâmetros!$B$4,"A",IF(G1139&gt;=Parâmetros!$B$5,"B","C"))</f>
        <v>C</v>
      </c>
      <c r="C1139" s="6" t="s">
        <v>2517</v>
      </c>
      <c r="D1139" s="6" t="s">
        <v>141</v>
      </c>
      <c r="E1139" s="6" t="s">
        <v>142</v>
      </c>
      <c r="F1139" s="6" t="s">
        <v>1668</v>
      </c>
      <c r="G1139" s="7" t="n">
        <f aca="false">J1139*S1139</f>
        <v>452.257811385362</v>
      </c>
      <c r="H1139" s="7" t="n">
        <f aca="false">I1139*Parâmetros!$B$6/100*S1139</f>
        <v>23.123541161364</v>
      </c>
      <c r="I1139" s="8" t="n">
        <v>10098</v>
      </c>
      <c r="J1139" s="8" t="n">
        <v>1975</v>
      </c>
      <c r="K1139" s="9" t="n">
        <f aca="false">J1139/I1139</f>
        <v>0.195583283818578</v>
      </c>
      <c r="L1139" s="10" t="n">
        <v>0.207</v>
      </c>
      <c r="M1139" s="6" t="str">
        <f aca="false">IF(K1139&gt;L1139,"sim","não")</f>
        <v>não</v>
      </c>
      <c r="N1139" s="11" t="n">
        <v>-1.12</v>
      </c>
      <c r="O1139" s="8" t="n">
        <v>4307</v>
      </c>
      <c r="P1139" s="8" t="n">
        <v>2702</v>
      </c>
      <c r="Q1139" s="9" t="n">
        <f aca="false">O1139/(O1139+P1139)</f>
        <v>0.61449564845199</v>
      </c>
      <c r="R1139" s="10" t="n">
        <v>0.658</v>
      </c>
      <c r="S1139" s="12" t="n">
        <f aca="false">2*Q1139-1</f>
        <v>0.228991296903981</v>
      </c>
      <c r="T1139" s="10" t="n">
        <v>0.137</v>
      </c>
      <c r="U1139" s="6" t="s">
        <v>169</v>
      </c>
      <c r="V1139" s="6" t="s">
        <v>59</v>
      </c>
      <c r="W1139" s="6" t="s">
        <v>54</v>
      </c>
      <c r="X1139" s="6" t="s">
        <v>2518</v>
      </c>
      <c r="Y1139" s="8" t="n">
        <v>12255</v>
      </c>
    </row>
    <row r="1140" customFormat="false" ht="15" hidden="false" customHeight="false" outlineLevel="0" collapsed="false">
      <c r="A1140" s="5" t="n">
        <f aca="false">RANK(G1140,$G$2:$G$1311)</f>
        <v>1139</v>
      </c>
      <c r="B1140" s="6" t="str">
        <f aca="false">IF(G1140&gt;=Parâmetros!$B$4,"A",IF(G1140&gt;=Parâmetros!$B$5,"B","C"))</f>
        <v>C</v>
      </c>
      <c r="C1140" s="6" t="s">
        <v>2519</v>
      </c>
      <c r="D1140" s="6" t="s">
        <v>351</v>
      </c>
      <c r="E1140" s="6" t="s">
        <v>50</v>
      </c>
      <c r="F1140" s="6" t="s">
        <v>1348</v>
      </c>
      <c r="G1140" s="7" t="n">
        <f aca="false">J1140*S1140</f>
        <v>452.150341685649</v>
      </c>
      <c r="H1140" s="7" t="n">
        <f aca="false">I1140*Parâmetros!$B$6/100*S1140</f>
        <v>27.3374487471526</v>
      </c>
      <c r="I1140" s="8" t="n">
        <v>9837</v>
      </c>
      <c r="J1140" s="8" t="n">
        <v>1627</v>
      </c>
      <c r="K1140" s="9" t="n">
        <f aca="false">J1140/I1140</f>
        <v>0.165395954051032</v>
      </c>
      <c r="L1140" s="10" t="n">
        <v>0.169</v>
      </c>
      <c r="M1140" s="6" t="str">
        <f aca="false">IF(K1140&gt;L1140,"sim","não")</f>
        <v>não</v>
      </c>
      <c r="N1140" s="11" t="n">
        <v>0.86</v>
      </c>
      <c r="O1140" s="8" t="n">
        <v>4488</v>
      </c>
      <c r="P1140" s="8" t="n">
        <v>2536</v>
      </c>
      <c r="Q1140" s="9" t="n">
        <f aca="false">O1140/(O1140+P1140)</f>
        <v>0.638952164009112</v>
      </c>
      <c r="R1140" s="10" t="n">
        <v>0.668</v>
      </c>
      <c r="S1140" s="12" t="n">
        <f aca="false">2*Q1140-1</f>
        <v>0.277904328018223</v>
      </c>
      <c r="T1140" s="10" t="n">
        <v>0.12</v>
      </c>
      <c r="U1140" s="6" t="s">
        <v>52</v>
      </c>
      <c r="V1140" s="6" t="s">
        <v>53</v>
      </c>
      <c r="W1140" s="6" t="s">
        <v>54</v>
      </c>
      <c r="X1140" s="6" t="s">
        <v>2520</v>
      </c>
      <c r="Y1140" s="8" t="n">
        <v>11050</v>
      </c>
    </row>
    <row r="1141" customFormat="false" ht="15" hidden="false" customHeight="false" outlineLevel="0" collapsed="false">
      <c r="A1141" s="5" t="n">
        <f aca="false">RANK(G1141,$G$2:$G$1311)</f>
        <v>1140</v>
      </c>
      <c r="B1141" s="6" t="str">
        <f aca="false">IF(G1141&gt;=Parâmetros!$B$4,"A",IF(G1141&gt;=Parâmetros!$B$5,"B","C"))</f>
        <v>C</v>
      </c>
      <c r="C1141" s="6" t="s">
        <v>2521</v>
      </c>
      <c r="D1141" s="6" t="s">
        <v>141</v>
      </c>
      <c r="E1141" s="6" t="s">
        <v>142</v>
      </c>
      <c r="F1141" s="6" t="s">
        <v>2522</v>
      </c>
      <c r="G1141" s="7" t="n">
        <f aca="false">J1141*S1141</f>
        <v>449.64632885212</v>
      </c>
      <c r="H1141" s="7" t="n">
        <f aca="false">I1141*Parâmetros!$B$6/100*S1141</f>
        <v>16.4256049638056</v>
      </c>
      <c r="I1141" s="8" t="n">
        <v>16044</v>
      </c>
      <c r="J1141" s="8" t="n">
        <v>4392</v>
      </c>
      <c r="K1141" s="9" t="n">
        <f aca="false">J1141/I1141</f>
        <v>0.273747195213164</v>
      </c>
      <c r="L1141" s="10" t="n">
        <v>0.257</v>
      </c>
      <c r="M1141" s="6" t="str">
        <f aca="false">IF(K1141&gt;L1141,"sim","não")</f>
        <v>sim</v>
      </c>
      <c r="N1141" s="11" t="n">
        <v>-2.46</v>
      </c>
      <c r="O1141" s="8" t="n">
        <v>5863</v>
      </c>
      <c r="P1141" s="8" t="n">
        <v>4774</v>
      </c>
      <c r="Q1141" s="9" t="n">
        <f aca="false">O1141/(O1141+P1141)</f>
        <v>0.551189245087901</v>
      </c>
      <c r="R1141" s="10" t="n">
        <v>0.575</v>
      </c>
      <c r="S1141" s="12" t="n">
        <f aca="false">2*Q1141-1</f>
        <v>0.102378490175801</v>
      </c>
      <c r="T1141" s="10" t="n">
        <v>0.135</v>
      </c>
      <c r="U1141" s="6" t="s">
        <v>77</v>
      </c>
      <c r="V1141" s="6" t="s">
        <v>59</v>
      </c>
      <c r="W1141" s="6" t="s">
        <v>54</v>
      </c>
      <c r="X1141" s="6" t="s">
        <v>2523</v>
      </c>
      <c r="Y1141" s="8" t="n">
        <v>20706</v>
      </c>
    </row>
    <row r="1142" customFormat="false" ht="15" hidden="false" customHeight="false" outlineLevel="0" collapsed="false">
      <c r="A1142" s="5" t="n">
        <f aca="false">RANK(G1142,$G$2:$G$1311)</f>
        <v>1141</v>
      </c>
      <c r="B1142" s="6" t="str">
        <f aca="false">IF(G1142&gt;=Parâmetros!$B$4,"A",IF(G1142&gt;=Parâmetros!$B$5,"B","C"))</f>
        <v>C</v>
      </c>
      <c r="C1142" s="6" t="s">
        <v>2524</v>
      </c>
      <c r="D1142" s="6" t="s">
        <v>223</v>
      </c>
      <c r="E1142" s="6" t="s">
        <v>209</v>
      </c>
      <c r="F1142" s="6" t="s">
        <v>224</v>
      </c>
      <c r="G1142" s="7" t="n">
        <f aca="false">J1142*S1142</f>
        <v>448.920842642834</v>
      </c>
      <c r="H1142" s="7" t="n">
        <f aca="false">I1142*Parâmetros!$B$6/100*S1142</f>
        <v>31.4343297159272</v>
      </c>
      <c r="I1142" s="8" t="n">
        <v>15923</v>
      </c>
      <c r="J1142" s="8" t="n">
        <v>2274</v>
      </c>
      <c r="K1142" s="9" t="n">
        <f aca="false">J1142/I1142</f>
        <v>0.142812284117315</v>
      </c>
      <c r="L1142" s="10" t="n">
        <v>0.18</v>
      </c>
      <c r="M1142" s="6" t="str">
        <f aca="false">IF(K1142&gt;L1142,"sim","não")</f>
        <v>não</v>
      </c>
      <c r="N1142" s="11" t="n">
        <v>0.72</v>
      </c>
      <c r="O1142" s="8" t="n">
        <v>7503</v>
      </c>
      <c r="P1142" s="8" t="n">
        <v>5029</v>
      </c>
      <c r="Q1142" s="9" t="n">
        <f aca="false">O1142/(O1142+P1142)</f>
        <v>0.598707309288222</v>
      </c>
      <c r="R1142" s="10" t="n">
        <v>0.631</v>
      </c>
      <c r="S1142" s="12" t="n">
        <f aca="false">2*Q1142-1</f>
        <v>0.197414618576444</v>
      </c>
      <c r="T1142" s="10" t="n">
        <v>0.089</v>
      </c>
      <c r="U1142" s="6" t="s">
        <v>120</v>
      </c>
      <c r="V1142" s="6" t="s">
        <v>59</v>
      </c>
      <c r="W1142" s="6" t="s">
        <v>54</v>
      </c>
      <c r="X1142" s="6" t="s">
        <v>2525</v>
      </c>
      <c r="Y1142" s="8" t="n">
        <v>14894</v>
      </c>
    </row>
    <row r="1143" customFormat="false" ht="15" hidden="false" customHeight="false" outlineLevel="0" collapsed="false">
      <c r="A1143" s="5" t="n">
        <f aca="false">RANK(G1143,$G$2:$G$1311)</f>
        <v>1142</v>
      </c>
      <c r="B1143" s="6" t="str">
        <f aca="false">IF(G1143&gt;=Parâmetros!$B$4,"A",IF(G1143&gt;=Parâmetros!$B$5,"B","C"))</f>
        <v>C</v>
      </c>
      <c r="C1143" s="6" t="s">
        <v>2526</v>
      </c>
      <c r="D1143" s="6" t="s">
        <v>2446</v>
      </c>
      <c r="E1143" s="6" t="s">
        <v>1799</v>
      </c>
      <c r="F1143" s="6" t="s">
        <v>2527</v>
      </c>
      <c r="G1143" s="7" t="n">
        <f aca="false">J1143*S1143</f>
        <v>448.833932726888</v>
      </c>
      <c r="H1143" s="7" t="n">
        <f aca="false">I1143*Parâmetros!$B$6/100*S1143</f>
        <v>16.5925999576899</v>
      </c>
      <c r="I1143" s="8" t="n">
        <v>7682</v>
      </c>
      <c r="J1143" s="8" t="n">
        <v>2078</v>
      </c>
      <c r="K1143" s="9" t="n">
        <f aca="false">J1143/I1143</f>
        <v>0.270502473314241</v>
      </c>
      <c r="L1143" s="10" t="n">
        <v>0.237</v>
      </c>
      <c r="M1143" s="6" t="str">
        <f aca="false">IF(K1143&gt;L1143,"sim","não")</f>
        <v>sim</v>
      </c>
      <c r="N1143" s="11" t="n">
        <v>0.39</v>
      </c>
      <c r="O1143" s="8" t="n">
        <v>2874</v>
      </c>
      <c r="P1143" s="8" t="n">
        <v>1853</v>
      </c>
      <c r="Q1143" s="9" t="n">
        <f aca="false">O1143/(O1143+P1143)</f>
        <v>0.607996615189338</v>
      </c>
      <c r="R1143" s="10" t="n">
        <v>0.62</v>
      </c>
      <c r="S1143" s="12" t="n">
        <f aca="false">2*Q1143-1</f>
        <v>0.215993230378676</v>
      </c>
      <c r="T1143" s="10" t="n">
        <v>0.076</v>
      </c>
      <c r="U1143" s="6" t="s">
        <v>83</v>
      </c>
      <c r="V1143" s="6" t="s">
        <v>53</v>
      </c>
      <c r="W1143" s="6" t="s">
        <v>54</v>
      </c>
      <c r="X1143" s="6" t="s">
        <v>2528</v>
      </c>
      <c r="Y1143" s="8" t="n">
        <v>10306</v>
      </c>
    </row>
    <row r="1144" customFormat="false" ht="15" hidden="false" customHeight="false" outlineLevel="0" collapsed="false">
      <c r="A1144" s="5" t="n">
        <f aca="false">RANK(G1144,$G$2:$G$1311)</f>
        <v>1143</v>
      </c>
      <c r="B1144" s="6" t="str">
        <f aca="false">IF(G1144&gt;=Parâmetros!$B$4,"A",IF(G1144&gt;=Parâmetros!$B$5,"B","C"))</f>
        <v>C</v>
      </c>
      <c r="C1144" s="6" t="s">
        <v>2529</v>
      </c>
      <c r="D1144" s="6" t="s">
        <v>407</v>
      </c>
      <c r="E1144" s="6" t="s">
        <v>50</v>
      </c>
      <c r="F1144" s="6" t="s">
        <v>1246</v>
      </c>
      <c r="G1144" s="7" t="n">
        <f aca="false">J1144*S1144</f>
        <v>448.187465640462</v>
      </c>
      <c r="H1144" s="7" t="n">
        <f aca="false">I1144*Parâmetros!$B$6/100*S1144</f>
        <v>26.3426140736668</v>
      </c>
      <c r="I1144" s="8" t="n">
        <v>9651</v>
      </c>
      <c r="J1144" s="8" t="n">
        <v>1642</v>
      </c>
      <c r="K1144" s="9" t="n">
        <f aca="false">J1144/I1144</f>
        <v>0.170137809553414</v>
      </c>
      <c r="L1144" s="10" t="n">
        <v>0.173</v>
      </c>
      <c r="M1144" s="6" t="str">
        <f aca="false">IF(K1144&gt;L1144,"sim","não")</f>
        <v>não</v>
      </c>
      <c r="N1144" s="11" t="n">
        <v>0.04</v>
      </c>
      <c r="O1144" s="8" t="n">
        <v>4631</v>
      </c>
      <c r="P1144" s="8" t="n">
        <v>2645</v>
      </c>
      <c r="Q1144" s="9" t="n">
        <f aca="false">O1144/(O1144+P1144)</f>
        <v>0.636476085761407</v>
      </c>
      <c r="R1144" s="10" t="n">
        <v>0.676</v>
      </c>
      <c r="S1144" s="12" t="n">
        <f aca="false">2*Q1144-1</f>
        <v>0.272952171522815</v>
      </c>
      <c r="T1144" s="10" t="n">
        <v>0.08</v>
      </c>
      <c r="U1144" s="6"/>
      <c r="V1144" s="6"/>
      <c r="W1144" s="6" t="s">
        <v>211</v>
      </c>
      <c r="X1144" s="6" t="s">
        <v>2530</v>
      </c>
      <c r="Y1144" s="8" t="n">
        <v>10221</v>
      </c>
    </row>
    <row r="1145" customFormat="false" ht="15" hidden="false" customHeight="false" outlineLevel="0" collapsed="false">
      <c r="A1145" s="5" t="n">
        <f aca="false">RANK(G1145,$G$2:$G$1311)</f>
        <v>1144</v>
      </c>
      <c r="B1145" s="6" t="str">
        <f aca="false">IF(G1145&gt;=Parâmetros!$B$4,"A",IF(G1145&gt;=Parâmetros!$B$5,"B","C"))</f>
        <v>C</v>
      </c>
      <c r="C1145" s="6" t="s">
        <v>2531</v>
      </c>
      <c r="D1145" s="6" t="s">
        <v>141</v>
      </c>
      <c r="E1145" s="6" t="s">
        <v>142</v>
      </c>
      <c r="F1145" s="6" t="s">
        <v>2281</v>
      </c>
      <c r="G1145" s="7" t="n">
        <f aca="false">J1145*S1145</f>
        <v>447.688144978605</v>
      </c>
      <c r="H1145" s="7" t="n">
        <f aca="false">I1145*Parâmetros!$B$6/100*S1145</f>
        <v>17.8845305814246</v>
      </c>
      <c r="I1145" s="8" t="n">
        <v>12444</v>
      </c>
      <c r="J1145" s="8" t="n">
        <v>3115</v>
      </c>
      <c r="K1145" s="9" t="n">
        <f aca="false">J1145/I1145</f>
        <v>0.25032144005143</v>
      </c>
      <c r="L1145" s="10" t="n">
        <v>0.228</v>
      </c>
      <c r="M1145" s="6" t="str">
        <f aca="false">IF(K1145&gt;L1145,"sim","não")</f>
        <v>sim</v>
      </c>
      <c r="N1145" s="11" t="n">
        <v>-0.41</v>
      </c>
      <c r="O1145" s="8" t="n">
        <v>4544</v>
      </c>
      <c r="P1145" s="8" t="n">
        <v>3402</v>
      </c>
      <c r="Q1145" s="9" t="n">
        <f aca="false">O1145/(O1145+P1145)</f>
        <v>0.571860055373773</v>
      </c>
      <c r="R1145" s="10" t="n">
        <v>0.606</v>
      </c>
      <c r="S1145" s="12" t="n">
        <f aca="false">2*Q1145-1</f>
        <v>0.143720110747546</v>
      </c>
      <c r="T1145" s="10" t="n">
        <v>0.153</v>
      </c>
      <c r="U1145" s="6" t="s">
        <v>1747</v>
      </c>
      <c r="V1145" s="6" t="s">
        <v>72</v>
      </c>
      <c r="W1145" s="6" t="s">
        <v>54</v>
      </c>
      <c r="X1145" s="6" t="s">
        <v>2532</v>
      </c>
      <c r="Y1145" s="8" t="n">
        <v>14631</v>
      </c>
    </row>
    <row r="1146" customFormat="false" ht="15" hidden="false" customHeight="false" outlineLevel="0" collapsed="false">
      <c r="A1146" s="5" t="n">
        <f aca="false">RANK(G1146,$G$2:$G$1311)</f>
        <v>1145</v>
      </c>
      <c r="B1146" s="6" t="str">
        <f aca="false">IF(G1146&gt;=Parâmetros!$B$4,"A",IF(G1146&gt;=Parâmetros!$B$5,"B","C"))</f>
        <v>C</v>
      </c>
      <c r="C1146" s="6" t="s">
        <v>2533</v>
      </c>
      <c r="D1146" s="6" t="s">
        <v>351</v>
      </c>
      <c r="E1146" s="6" t="s">
        <v>50</v>
      </c>
      <c r="F1146" s="6" t="s">
        <v>1348</v>
      </c>
      <c r="G1146" s="7" t="n">
        <f aca="false">J1146*S1146</f>
        <v>444.819547366313</v>
      </c>
      <c r="H1146" s="7" t="n">
        <f aca="false">I1146*Parâmetros!$B$6/100*S1146</f>
        <v>26.6204065691969</v>
      </c>
      <c r="I1146" s="8" t="n">
        <v>13549</v>
      </c>
      <c r="J1146" s="8" t="n">
        <v>2264</v>
      </c>
      <c r="K1146" s="9" t="n">
        <f aca="false">J1146/I1146</f>
        <v>0.16709720274559</v>
      </c>
      <c r="L1146" s="10" t="n">
        <v>0.181</v>
      </c>
      <c r="M1146" s="6" t="str">
        <f aca="false">IF(K1146&gt;L1146,"sim","não")</f>
        <v>não</v>
      </c>
      <c r="N1146" s="11" t="n">
        <v>0.2</v>
      </c>
      <c r="O1146" s="8" t="n">
        <v>5974</v>
      </c>
      <c r="P1146" s="8" t="n">
        <v>4012</v>
      </c>
      <c r="Q1146" s="9" t="n">
        <f aca="false">O1146/(O1146+P1146)</f>
        <v>0.598237532545564</v>
      </c>
      <c r="R1146" s="10" t="n">
        <v>0.622</v>
      </c>
      <c r="S1146" s="12" t="n">
        <f aca="false">2*Q1146-1</f>
        <v>0.196475065091128</v>
      </c>
      <c r="T1146" s="10" t="n">
        <v>0.107</v>
      </c>
      <c r="U1146" s="6" t="s">
        <v>71</v>
      </c>
      <c r="V1146" s="6" t="s">
        <v>72</v>
      </c>
      <c r="W1146" s="6" t="s">
        <v>54</v>
      </c>
      <c r="X1146" s="6" t="s">
        <v>2534</v>
      </c>
      <c r="Y1146" s="8" t="n">
        <v>14530</v>
      </c>
    </row>
    <row r="1147" customFormat="false" ht="15" hidden="false" customHeight="false" outlineLevel="0" collapsed="false">
      <c r="A1147" s="5" t="n">
        <f aca="false">RANK(G1147,$G$2:$G$1311)</f>
        <v>1146</v>
      </c>
      <c r="B1147" s="6" t="str">
        <f aca="false">IF(G1147&gt;=Parâmetros!$B$4,"A",IF(G1147&gt;=Parâmetros!$B$5,"B","C"))</f>
        <v>C</v>
      </c>
      <c r="C1147" s="6" t="s">
        <v>2535</v>
      </c>
      <c r="D1147" s="6" t="s">
        <v>141</v>
      </c>
      <c r="E1147" s="6" t="s">
        <v>142</v>
      </c>
      <c r="F1147" s="6" t="s">
        <v>243</v>
      </c>
      <c r="G1147" s="7" t="n">
        <f aca="false">J1147*S1147</f>
        <v>442.044307692308</v>
      </c>
      <c r="H1147" s="7" t="n">
        <f aca="false">I1147*Parâmetros!$B$6/100*S1147</f>
        <v>15.0872492307692</v>
      </c>
      <c r="I1147" s="8" t="n">
        <v>7734</v>
      </c>
      <c r="J1147" s="8" t="n">
        <v>2266</v>
      </c>
      <c r="K1147" s="9" t="n">
        <f aca="false">J1147/I1147</f>
        <v>0.292991983449703</v>
      </c>
      <c r="L1147" s="10" t="n">
        <v>0.298</v>
      </c>
      <c r="M1147" s="6" t="str">
        <f aca="false">IF(K1147&gt;L1147,"sim","não")</f>
        <v>não</v>
      </c>
      <c r="N1147" s="11" t="n">
        <v>-0.56</v>
      </c>
      <c r="O1147" s="8" t="n">
        <v>2913</v>
      </c>
      <c r="P1147" s="8" t="n">
        <v>1962</v>
      </c>
      <c r="Q1147" s="9" t="n">
        <f aca="false">O1147/(O1147+P1147)</f>
        <v>0.597538461538462</v>
      </c>
      <c r="R1147" s="10" t="n">
        <v>0.649</v>
      </c>
      <c r="S1147" s="12" t="n">
        <f aca="false">2*Q1147-1</f>
        <v>0.195076923076923</v>
      </c>
      <c r="T1147" s="10" t="n">
        <v>0.171</v>
      </c>
      <c r="U1147" s="6" t="s">
        <v>68</v>
      </c>
      <c r="V1147" s="6" t="s">
        <v>53</v>
      </c>
      <c r="W1147" s="6" t="s">
        <v>54</v>
      </c>
      <c r="X1147" s="6" t="s">
        <v>2536</v>
      </c>
      <c r="Y1147" s="8" t="n">
        <v>10304</v>
      </c>
    </row>
    <row r="1148" customFormat="false" ht="15" hidden="false" customHeight="false" outlineLevel="0" collapsed="false">
      <c r="A1148" s="5" t="n">
        <f aca="false">RANK(G1148,$G$2:$G$1311)</f>
        <v>1147</v>
      </c>
      <c r="B1148" s="6" t="str">
        <f aca="false">IF(G1148&gt;=Parâmetros!$B$4,"A",IF(G1148&gt;=Parâmetros!$B$5,"B","C"))</f>
        <v>C</v>
      </c>
      <c r="C1148" s="6" t="s">
        <v>2537</v>
      </c>
      <c r="D1148" s="6" t="s">
        <v>141</v>
      </c>
      <c r="E1148" s="6" t="s">
        <v>142</v>
      </c>
      <c r="F1148" s="6" t="s">
        <v>2505</v>
      </c>
      <c r="G1148" s="7" t="n">
        <f aca="false">J1148*S1148</f>
        <v>437.626482213439</v>
      </c>
      <c r="H1148" s="7" t="n">
        <f aca="false">I1148*Parâmetros!$B$6/100*S1148</f>
        <v>19.4300869565217</v>
      </c>
      <c r="I1148" s="8" t="n">
        <v>7348</v>
      </c>
      <c r="J1148" s="8" t="n">
        <v>1655</v>
      </c>
      <c r="K1148" s="9" t="n">
        <f aca="false">J1148/I1148</f>
        <v>0.225231355470876</v>
      </c>
      <c r="L1148" s="10" t="n">
        <v>0.196</v>
      </c>
      <c r="M1148" s="6" t="str">
        <f aca="false">IF(K1148&gt;L1148,"sim","não")</f>
        <v>sim</v>
      </c>
      <c r="N1148" s="11" t="n">
        <v>-1.43</v>
      </c>
      <c r="O1148" s="8" t="n">
        <v>3199</v>
      </c>
      <c r="P1148" s="8" t="n">
        <v>1861</v>
      </c>
      <c r="Q1148" s="9" t="n">
        <f aca="false">O1148/(O1148+P1148)</f>
        <v>0.632213438735178</v>
      </c>
      <c r="R1148" s="10" t="n">
        <v>0.654</v>
      </c>
      <c r="S1148" s="12" t="n">
        <f aca="false">2*Q1148-1</f>
        <v>0.264426877470356</v>
      </c>
      <c r="T1148" s="10" t="n">
        <v>0.145</v>
      </c>
      <c r="U1148" s="6" t="s">
        <v>83</v>
      </c>
      <c r="V1148" s="6" t="s">
        <v>53</v>
      </c>
      <c r="W1148" s="6" t="s">
        <v>54</v>
      </c>
      <c r="X1148" s="6" t="s">
        <v>2538</v>
      </c>
      <c r="Y1148" s="8" t="n">
        <v>10282</v>
      </c>
    </row>
    <row r="1149" customFormat="false" ht="15" hidden="false" customHeight="false" outlineLevel="0" collapsed="false">
      <c r="A1149" s="5" t="n">
        <f aca="false">RANK(G1149,$G$2:$G$1311)</f>
        <v>1148</v>
      </c>
      <c r="B1149" s="6" t="str">
        <f aca="false">IF(G1149&gt;=Parâmetros!$B$4,"A",IF(G1149&gt;=Parâmetros!$B$5,"B","C"))</f>
        <v>C</v>
      </c>
      <c r="C1149" s="6" t="s">
        <v>2539</v>
      </c>
      <c r="D1149" s="6" t="s">
        <v>177</v>
      </c>
      <c r="E1149" s="6" t="s">
        <v>50</v>
      </c>
      <c r="F1149" s="6" t="s">
        <v>1486</v>
      </c>
      <c r="G1149" s="7" t="n">
        <f aca="false">J1149*S1149</f>
        <v>436.760369569491</v>
      </c>
      <c r="H1149" s="7" t="n">
        <f aca="false">I1149*Parâmetros!$B$6/100*S1149</f>
        <v>22.2700314527226</v>
      </c>
      <c r="I1149" s="8" t="n">
        <v>14073</v>
      </c>
      <c r="J1149" s="8" t="n">
        <v>2760</v>
      </c>
      <c r="K1149" s="9" t="n">
        <f aca="false">J1149/I1149</f>
        <v>0.196120230228096</v>
      </c>
      <c r="L1149" s="10" t="n">
        <v>0.227</v>
      </c>
      <c r="M1149" s="6" t="str">
        <f aca="false">IF(K1149&gt;L1149,"sim","não")</f>
        <v>não</v>
      </c>
      <c r="N1149" s="11" t="n">
        <v>2.5</v>
      </c>
      <c r="O1149" s="8" t="n">
        <v>5892</v>
      </c>
      <c r="P1149" s="8" t="n">
        <v>4282</v>
      </c>
      <c r="Q1149" s="9" t="n">
        <f aca="false">O1149/(O1149+P1149)</f>
        <v>0.579123255356792</v>
      </c>
      <c r="R1149" s="10" t="n">
        <v>0.585</v>
      </c>
      <c r="S1149" s="12" t="n">
        <f aca="false">2*Q1149-1</f>
        <v>0.158246510713584</v>
      </c>
      <c r="T1149" s="10" t="n">
        <v>0.075</v>
      </c>
      <c r="U1149" s="6" t="s">
        <v>68</v>
      </c>
      <c r="V1149" s="6" t="s">
        <v>53</v>
      </c>
      <c r="W1149" s="6" t="s">
        <v>54</v>
      </c>
      <c r="X1149" s="6" t="s">
        <v>2540</v>
      </c>
      <c r="Y1149" s="8" t="n">
        <v>15405</v>
      </c>
    </row>
    <row r="1150" customFormat="false" ht="15" hidden="false" customHeight="false" outlineLevel="0" collapsed="false">
      <c r="A1150" s="5" t="n">
        <f aca="false">RANK(G1150,$G$2:$G$1311)</f>
        <v>1149</v>
      </c>
      <c r="B1150" s="6" t="str">
        <f aca="false">IF(G1150&gt;=Parâmetros!$B$4,"A",IF(G1150&gt;=Parâmetros!$B$5,"B","C"))</f>
        <v>C</v>
      </c>
      <c r="C1150" s="6" t="s">
        <v>2541</v>
      </c>
      <c r="D1150" s="6" t="s">
        <v>49</v>
      </c>
      <c r="E1150" s="6" t="s">
        <v>50</v>
      </c>
      <c r="F1150" s="6" t="s">
        <v>965</v>
      </c>
      <c r="G1150" s="7" t="n">
        <f aca="false">J1150*S1150</f>
        <v>435.746385542169</v>
      </c>
      <c r="H1150" s="7" t="n">
        <f aca="false">I1150*Parâmetros!$B$6/100*S1150</f>
        <v>20.1245602409639</v>
      </c>
      <c r="I1150" s="8" t="n">
        <v>18663</v>
      </c>
      <c r="J1150" s="8" t="n">
        <v>4041</v>
      </c>
      <c r="K1150" s="9" t="n">
        <f aca="false">J1150/I1150</f>
        <v>0.216524674489632</v>
      </c>
      <c r="L1150" s="10" t="n">
        <v>0.247</v>
      </c>
      <c r="M1150" s="6" t="str">
        <f aca="false">IF(K1150&gt;L1150,"sim","não")</f>
        <v>não</v>
      </c>
      <c r="N1150" s="11" t="n">
        <v>-0.18</v>
      </c>
      <c r="O1150" s="8" t="n">
        <v>7356</v>
      </c>
      <c r="P1150" s="8" t="n">
        <v>5924</v>
      </c>
      <c r="Q1150" s="9" t="n">
        <f aca="false">O1150/(O1150+P1150)</f>
        <v>0.553915662650602</v>
      </c>
      <c r="R1150" s="10" t="n">
        <v>0.596</v>
      </c>
      <c r="S1150" s="12" t="n">
        <f aca="false">2*Q1150-1</f>
        <v>0.107831325301205</v>
      </c>
      <c r="T1150" s="10" t="n">
        <v>0.121</v>
      </c>
      <c r="U1150" s="6" t="s">
        <v>96</v>
      </c>
      <c r="V1150" s="6" t="s">
        <v>72</v>
      </c>
      <c r="W1150" s="6" t="s">
        <v>54</v>
      </c>
      <c r="X1150" s="6" t="s">
        <v>2542</v>
      </c>
      <c r="Y1150" s="8" t="n">
        <v>22194</v>
      </c>
    </row>
    <row r="1151" customFormat="false" ht="15" hidden="false" customHeight="false" outlineLevel="0" collapsed="false">
      <c r="A1151" s="5" t="n">
        <f aca="false">RANK(G1151,$G$2:$G$1311)</f>
        <v>1150</v>
      </c>
      <c r="B1151" s="6" t="str">
        <f aca="false">IF(G1151&gt;=Parâmetros!$B$4,"A",IF(G1151&gt;=Parâmetros!$B$5,"B","C"))</f>
        <v>C</v>
      </c>
      <c r="C1151" s="6" t="s">
        <v>2543</v>
      </c>
      <c r="D1151" s="6" t="s">
        <v>49</v>
      </c>
      <c r="E1151" s="6" t="s">
        <v>50</v>
      </c>
      <c r="F1151" s="6" t="s">
        <v>1830</v>
      </c>
      <c r="G1151" s="7" t="n">
        <f aca="false">J1151*S1151</f>
        <v>435.402019109429</v>
      </c>
      <c r="H1151" s="7" t="n">
        <f aca="false">I1151*Parâmetros!$B$6/100*S1151</f>
        <v>18.3499188750676</v>
      </c>
      <c r="I1151" s="8" t="n">
        <v>7860</v>
      </c>
      <c r="J1151" s="8" t="n">
        <v>1865</v>
      </c>
      <c r="K1151" s="9" t="n">
        <f aca="false">J1151/I1151</f>
        <v>0.237277353689567</v>
      </c>
      <c r="L1151" s="10" t="n">
        <v>0.342</v>
      </c>
      <c r="M1151" s="6" t="str">
        <f aca="false">IF(K1151&gt;L1151,"sim","não")</f>
        <v>não</v>
      </c>
      <c r="N1151" s="11" t="n">
        <v>0.57</v>
      </c>
      <c r="O1151" s="8" t="n">
        <v>3421</v>
      </c>
      <c r="P1151" s="8" t="n">
        <v>2126</v>
      </c>
      <c r="Q1151" s="9" t="n">
        <f aca="false">O1151/(O1151+P1151)</f>
        <v>0.616729763836308</v>
      </c>
      <c r="R1151" s="10" t="n">
        <v>0.64</v>
      </c>
      <c r="S1151" s="12" t="n">
        <f aca="false">2*Q1151-1</f>
        <v>0.233459527672616</v>
      </c>
      <c r="T1151" s="10" t="n">
        <v>0.097</v>
      </c>
      <c r="U1151" s="6" t="s">
        <v>144</v>
      </c>
      <c r="V1151" s="6" t="s">
        <v>72</v>
      </c>
      <c r="W1151" s="6" t="s">
        <v>54</v>
      </c>
      <c r="X1151" s="6" t="s">
        <v>2544</v>
      </c>
      <c r="Y1151" s="8" t="n">
        <v>10274</v>
      </c>
    </row>
    <row r="1152" customFormat="false" ht="15" hidden="false" customHeight="false" outlineLevel="0" collapsed="false">
      <c r="A1152" s="5" t="n">
        <f aca="false">RANK(G1152,$G$2:$G$1311)</f>
        <v>1151</v>
      </c>
      <c r="B1152" s="6" t="str">
        <f aca="false">IF(G1152&gt;=Parâmetros!$B$4,"A",IF(G1152&gt;=Parâmetros!$B$5,"B","C"))</f>
        <v>C</v>
      </c>
      <c r="C1152" s="6" t="s">
        <v>2545</v>
      </c>
      <c r="D1152" s="6" t="s">
        <v>2225</v>
      </c>
      <c r="E1152" s="6" t="s">
        <v>2226</v>
      </c>
      <c r="F1152" s="6" t="s">
        <v>2432</v>
      </c>
      <c r="G1152" s="7" t="n">
        <f aca="false">J1152*S1152</f>
        <v>432.47012662743</v>
      </c>
      <c r="H1152" s="7" t="n">
        <f aca="false">I1152*Parâmetros!$B$6/100*S1152</f>
        <v>19.0460406634564</v>
      </c>
      <c r="I1152" s="8" t="n">
        <v>8121</v>
      </c>
      <c r="J1152" s="8" t="n">
        <v>1844</v>
      </c>
      <c r="K1152" s="9" t="n">
        <f aca="false">J1152/I1152</f>
        <v>0.227065632311292</v>
      </c>
      <c r="L1152" s="10" t="n">
        <v>0.185</v>
      </c>
      <c r="M1152" s="6" t="str">
        <f aca="false">IF(K1152&gt;L1152,"sim","não")</f>
        <v>sim</v>
      </c>
      <c r="N1152" s="11" t="n">
        <v>1.44</v>
      </c>
      <c r="O1152" s="8" t="n">
        <v>3461</v>
      </c>
      <c r="P1152" s="8" t="n">
        <v>2146</v>
      </c>
      <c r="Q1152" s="9" t="n">
        <f aca="false">O1152/(O1152+P1152)</f>
        <v>0.617264134118067</v>
      </c>
      <c r="R1152" s="10" t="n">
        <v>0.675</v>
      </c>
      <c r="S1152" s="12" t="n">
        <f aca="false">2*Q1152-1</f>
        <v>0.234528268236133</v>
      </c>
      <c r="T1152" s="10" t="n">
        <v>0.088</v>
      </c>
      <c r="U1152" s="6" t="s">
        <v>96</v>
      </c>
      <c r="V1152" s="6" t="s">
        <v>72</v>
      </c>
      <c r="W1152" s="6" t="s">
        <v>54</v>
      </c>
      <c r="X1152" s="6" t="s">
        <v>2546</v>
      </c>
      <c r="Y1152" s="8" t="n">
        <v>10710</v>
      </c>
    </row>
    <row r="1153" customFormat="false" ht="15" hidden="false" customHeight="false" outlineLevel="0" collapsed="false">
      <c r="A1153" s="5" t="n">
        <f aca="false">RANK(G1153,$G$2:$G$1311)</f>
        <v>1152</v>
      </c>
      <c r="B1153" s="6" t="str">
        <f aca="false">IF(G1153&gt;=Parâmetros!$B$4,"A",IF(G1153&gt;=Parâmetros!$B$5,"B","C"))</f>
        <v>C</v>
      </c>
      <c r="C1153" s="6" t="s">
        <v>2547</v>
      </c>
      <c r="D1153" s="6" t="s">
        <v>141</v>
      </c>
      <c r="E1153" s="6" t="s">
        <v>142</v>
      </c>
      <c r="F1153" s="6" t="s">
        <v>2071</v>
      </c>
      <c r="G1153" s="7" t="n">
        <f aca="false">J1153*S1153</f>
        <v>428.280871670703</v>
      </c>
      <c r="H1153" s="7" t="n">
        <f aca="false">I1153*Parâmetros!$B$6/100*S1153</f>
        <v>20.3110895883777</v>
      </c>
      <c r="I1153" s="8" t="n">
        <v>17476</v>
      </c>
      <c r="J1153" s="8" t="n">
        <v>3685</v>
      </c>
      <c r="K1153" s="9" t="n">
        <f aca="false">J1153/I1153</f>
        <v>0.210860608834974</v>
      </c>
      <c r="L1153" s="10" t="n">
        <v>0.193</v>
      </c>
      <c r="M1153" s="6" t="str">
        <f aca="false">IF(K1153&gt;L1153,"sim","não")</f>
        <v>sim</v>
      </c>
      <c r="N1153" s="11" t="n">
        <v>-0.45</v>
      </c>
      <c r="O1153" s="8" t="n">
        <v>6454</v>
      </c>
      <c r="P1153" s="8" t="n">
        <v>5110</v>
      </c>
      <c r="Q1153" s="9" t="n">
        <f aca="false">O1153/(O1153+P1153)</f>
        <v>0.558111380145279</v>
      </c>
      <c r="R1153" s="10" t="n">
        <v>0.596</v>
      </c>
      <c r="S1153" s="12" t="n">
        <f aca="false">2*Q1153-1</f>
        <v>0.116222760290557</v>
      </c>
      <c r="T1153" s="10" t="n">
        <v>0.123</v>
      </c>
      <c r="U1153" s="6" t="s">
        <v>71</v>
      </c>
      <c r="V1153" s="6" t="s">
        <v>72</v>
      </c>
      <c r="W1153" s="6" t="s">
        <v>54</v>
      </c>
      <c r="X1153" s="6" t="s">
        <v>2548</v>
      </c>
      <c r="Y1153" s="8" t="n">
        <v>20080</v>
      </c>
    </row>
    <row r="1154" customFormat="false" ht="15" hidden="false" customHeight="false" outlineLevel="0" collapsed="false">
      <c r="A1154" s="5" t="n">
        <f aca="false">RANK(G1154,$G$2:$G$1311)</f>
        <v>1153</v>
      </c>
      <c r="B1154" s="6" t="str">
        <f aca="false">IF(G1154&gt;=Parâmetros!$B$4,"A",IF(G1154&gt;=Parâmetros!$B$5,"B","C"))</f>
        <v>C</v>
      </c>
      <c r="C1154" s="6" t="s">
        <v>2549</v>
      </c>
      <c r="D1154" s="6" t="s">
        <v>49</v>
      </c>
      <c r="E1154" s="6" t="s">
        <v>50</v>
      </c>
      <c r="F1154" s="6" t="s">
        <v>651</v>
      </c>
      <c r="G1154" s="7" t="n">
        <f aca="false">J1154*S1154</f>
        <v>427.602452949884</v>
      </c>
      <c r="H1154" s="7" t="n">
        <f aca="false">I1154*Parâmetros!$B$6/100*S1154</f>
        <v>24.7662930852189</v>
      </c>
      <c r="I1154" s="8" t="n">
        <v>12580</v>
      </c>
      <c r="J1154" s="8" t="n">
        <v>2172</v>
      </c>
      <c r="K1154" s="9" t="n">
        <f aca="false">J1154/I1154</f>
        <v>0.172655007949126</v>
      </c>
      <c r="L1154" s="10" t="n">
        <v>0.189</v>
      </c>
      <c r="M1154" s="6" t="str">
        <f aca="false">IF(K1154&gt;L1154,"sim","não")</f>
        <v>não</v>
      </c>
      <c r="N1154" s="11" t="n">
        <v>-0.37</v>
      </c>
      <c r="O1154" s="8" t="n">
        <v>5660</v>
      </c>
      <c r="P1154" s="8" t="n">
        <v>3798</v>
      </c>
      <c r="Q1154" s="9" t="n">
        <f aca="false">O1154/(O1154+P1154)</f>
        <v>0.598435187143159</v>
      </c>
      <c r="R1154" s="10" t="n">
        <v>0.644</v>
      </c>
      <c r="S1154" s="12" t="n">
        <f aca="false">2*Q1154-1</f>
        <v>0.196870374286318</v>
      </c>
      <c r="T1154" s="10" t="n">
        <v>0.081</v>
      </c>
      <c r="U1154" s="6" t="s">
        <v>52</v>
      </c>
      <c r="V1154" s="6" t="s">
        <v>53</v>
      </c>
      <c r="W1154" s="6" t="s">
        <v>54</v>
      </c>
      <c r="X1154" s="6" t="s">
        <v>2550</v>
      </c>
      <c r="Y1154" s="8" t="n">
        <v>15194</v>
      </c>
    </row>
    <row r="1155" customFormat="false" ht="15" hidden="false" customHeight="false" outlineLevel="0" collapsed="false">
      <c r="A1155" s="5" t="n">
        <f aca="false">RANK(G1155,$G$2:$G$1311)</f>
        <v>1154</v>
      </c>
      <c r="B1155" s="6" t="str">
        <f aca="false">IF(G1155&gt;=Parâmetros!$B$4,"A",IF(G1155&gt;=Parâmetros!$B$5,"B","C"))</f>
        <v>C</v>
      </c>
      <c r="C1155" s="6" t="s">
        <v>2551</v>
      </c>
      <c r="D1155" s="6" t="s">
        <v>49</v>
      </c>
      <c r="E1155" s="6" t="s">
        <v>50</v>
      </c>
      <c r="F1155" s="6" t="s">
        <v>699</v>
      </c>
      <c r="G1155" s="7" t="n">
        <f aca="false">J1155*S1155</f>
        <v>427.195425496132</v>
      </c>
      <c r="H1155" s="7" t="n">
        <f aca="false">I1155*Parâmetros!$B$6/100*S1155</f>
        <v>19.1919138916919</v>
      </c>
      <c r="I1155" s="8" t="n">
        <v>8428</v>
      </c>
      <c r="J1155" s="8" t="n">
        <v>1876</v>
      </c>
      <c r="K1155" s="9" t="n">
        <f aca="false">J1155/I1155</f>
        <v>0.222591362126246</v>
      </c>
      <c r="L1155" s="10" t="n">
        <v>0.294</v>
      </c>
      <c r="M1155" s="6" t="str">
        <f aca="false">IF(K1155&gt;L1155,"sim","não")</f>
        <v>não</v>
      </c>
      <c r="N1155" s="11" t="n">
        <v>0.19</v>
      </c>
      <c r="O1155" s="8" t="n">
        <v>3650</v>
      </c>
      <c r="P1155" s="8" t="n">
        <v>2296</v>
      </c>
      <c r="Q1155" s="9" t="n">
        <f aca="false">O1155/(O1155+P1155)</f>
        <v>0.613858055835856</v>
      </c>
      <c r="R1155" s="10" t="n">
        <v>0.658</v>
      </c>
      <c r="S1155" s="12" t="n">
        <f aca="false">2*Q1155-1</f>
        <v>0.227716111671712</v>
      </c>
      <c r="T1155" s="10" t="n">
        <v>0.111</v>
      </c>
      <c r="U1155" s="6" t="s">
        <v>144</v>
      </c>
      <c r="V1155" s="6" t="s">
        <v>72</v>
      </c>
      <c r="W1155" s="6" t="s">
        <v>54</v>
      </c>
      <c r="X1155" s="6" t="s">
        <v>2552</v>
      </c>
      <c r="Y1155" s="8" t="n">
        <v>10341</v>
      </c>
    </row>
    <row r="1156" customFormat="false" ht="15" hidden="false" customHeight="false" outlineLevel="0" collapsed="false">
      <c r="A1156" s="5" t="n">
        <f aca="false">RANK(G1156,$G$2:$G$1311)</f>
        <v>1155</v>
      </c>
      <c r="B1156" s="6" t="str">
        <f aca="false">IF(G1156&gt;=Parâmetros!$B$4,"A",IF(G1156&gt;=Parâmetros!$B$5,"B","C"))</f>
        <v>C</v>
      </c>
      <c r="C1156" s="6" t="s">
        <v>2553</v>
      </c>
      <c r="D1156" s="6" t="s">
        <v>223</v>
      </c>
      <c r="E1156" s="6" t="s">
        <v>209</v>
      </c>
      <c r="F1156" s="6" t="s">
        <v>2554</v>
      </c>
      <c r="G1156" s="7" t="n">
        <f aca="false">J1156*S1156</f>
        <v>421.751405741343</v>
      </c>
      <c r="H1156" s="7" t="n">
        <f aca="false">I1156*Parâmetros!$B$6/100*S1156</f>
        <v>19.082006510802</v>
      </c>
      <c r="I1156" s="8" t="n">
        <v>32730</v>
      </c>
      <c r="J1156" s="8" t="n">
        <v>7234</v>
      </c>
      <c r="K1156" s="9" t="n">
        <f aca="false">J1156/I1156</f>
        <v>0.221020470516346</v>
      </c>
      <c r="L1156" s="10" t="n">
        <v>0.284</v>
      </c>
      <c r="M1156" s="6" t="str">
        <f aca="false">IF(K1156&gt;L1156,"sim","não")</f>
        <v>não</v>
      </c>
      <c r="N1156" s="11" t="n">
        <v>2.6</v>
      </c>
      <c r="O1156" s="8" t="n">
        <v>12516</v>
      </c>
      <c r="P1156" s="8" t="n">
        <v>11137</v>
      </c>
      <c r="Q1156" s="9" t="n">
        <f aca="false">O1156/(O1156+P1156)</f>
        <v>0.529150636282924</v>
      </c>
      <c r="R1156" s="10" t="n">
        <v>0.605</v>
      </c>
      <c r="S1156" s="12" t="n">
        <f aca="false">2*Q1156-1</f>
        <v>0.0583012725658478</v>
      </c>
      <c r="T1156" s="10" t="n">
        <v>0.076</v>
      </c>
      <c r="U1156" s="6" t="s">
        <v>52</v>
      </c>
      <c r="V1156" s="6" t="s">
        <v>53</v>
      </c>
      <c r="W1156" s="6" t="s">
        <v>54</v>
      </c>
      <c r="X1156" s="6" t="s">
        <v>2555</v>
      </c>
      <c r="Y1156" s="8" t="n">
        <v>49754</v>
      </c>
    </row>
    <row r="1157" customFormat="false" ht="15" hidden="false" customHeight="false" outlineLevel="0" collapsed="false">
      <c r="A1157" s="5" t="n">
        <f aca="false">RANK(G1157,$G$2:$G$1311)</f>
        <v>1156</v>
      </c>
      <c r="B1157" s="6" t="str">
        <f aca="false">IF(G1157&gt;=Parâmetros!$B$4,"A",IF(G1157&gt;=Parâmetros!$B$5,"B","C"))</f>
        <v>C</v>
      </c>
      <c r="C1157" s="6" t="s">
        <v>2556</v>
      </c>
      <c r="D1157" s="6" t="s">
        <v>772</v>
      </c>
      <c r="E1157" s="6" t="s">
        <v>142</v>
      </c>
      <c r="F1157" s="6" t="s">
        <v>2557</v>
      </c>
      <c r="G1157" s="7" t="n">
        <f aca="false">J1157*S1157</f>
        <v>421.168283294842</v>
      </c>
      <c r="H1157" s="7" t="n">
        <f aca="false">I1157*Parâmetros!$B$6/100*S1157</f>
        <v>16.6727020785219</v>
      </c>
      <c r="I1157" s="8" t="n">
        <v>19065</v>
      </c>
      <c r="J1157" s="8" t="n">
        <v>4816</v>
      </c>
      <c r="K1157" s="9" t="n">
        <f aca="false">J1157/I1157</f>
        <v>0.252609493836874</v>
      </c>
      <c r="L1157" s="10" t="n">
        <v>0.258</v>
      </c>
      <c r="M1157" s="6" t="str">
        <f aca="false">IF(K1157&gt;L1157,"sim","não")</f>
        <v>não</v>
      </c>
      <c r="N1157" s="11" t="n">
        <v>-0.05</v>
      </c>
      <c r="O1157" s="8" t="n">
        <v>7063</v>
      </c>
      <c r="P1157" s="8" t="n">
        <v>5927</v>
      </c>
      <c r="Q1157" s="9" t="n">
        <f aca="false">O1157/(O1157+P1157)</f>
        <v>0.543725943033102</v>
      </c>
      <c r="R1157" s="10" t="n">
        <v>0.57</v>
      </c>
      <c r="S1157" s="12" t="n">
        <f aca="false">2*Q1157-1</f>
        <v>0.0874518860662048</v>
      </c>
      <c r="T1157" s="10" t="n">
        <v>0.137</v>
      </c>
      <c r="U1157" s="6" t="s">
        <v>63</v>
      </c>
      <c r="V1157" s="6" t="s">
        <v>59</v>
      </c>
      <c r="W1157" s="6" t="s">
        <v>211</v>
      </c>
      <c r="X1157" s="6" t="s">
        <v>2558</v>
      </c>
      <c r="Y1157" s="8" t="n">
        <v>21992</v>
      </c>
    </row>
    <row r="1158" customFormat="false" ht="15" hidden="false" customHeight="false" outlineLevel="0" collapsed="false">
      <c r="A1158" s="5" t="n">
        <f aca="false">RANK(G1158,$G$2:$G$1311)</f>
        <v>1157</v>
      </c>
      <c r="B1158" s="6" t="str">
        <f aca="false">IF(G1158&gt;=Parâmetros!$B$4,"A",IF(G1158&gt;=Parâmetros!$B$5,"B","C"))</f>
        <v>C</v>
      </c>
      <c r="C1158" s="6" t="s">
        <v>2559</v>
      </c>
      <c r="D1158" s="6" t="s">
        <v>407</v>
      </c>
      <c r="E1158" s="6" t="s">
        <v>50</v>
      </c>
      <c r="F1158" s="6" t="s">
        <v>660</v>
      </c>
      <c r="G1158" s="7" t="n">
        <f aca="false">J1158*S1158</f>
        <v>420.788346559409</v>
      </c>
      <c r="H1158" s="7" t="n">
        <f aca="false">I1158*Parâmetros!$B$6/100*S1158</f>
        <v>24.2427872594847</v>
      </c>
      <c r="I1158" s="8" t="n">
        <v>12260</v>
      </c>
      <c r="J1158" s="8" t="n">
        <v>2128</v>
      </c>
      <c r="K1158" s="9" t="n">
        <f aca="false">J1158/I1158</f>
        <v>0.173572593800979</v>
      </c>
      <c r="L1158" s="10" t="n">
        <v>0.149</v>
      </c>
      <c r="M1158" s="6" t="str">
        <f aca="false">IF(K1158&gt;L1158,"sim","não")</f>
        <v>sim</v>
      </c>
      <c r="N1158" s="11" t="n">
        <v>0.86</v>
      </c>
      <c r="O1158" s="8" t="n">
        <v>5509</v>
      </c>
      <c r="P1158" s="8" t="n">
        <v>3690</v>
      </c>
      <c r="Q1158" s="9" t="n">
        <f aca="false">O1158/(O1158+P1158)</f>
        <v>0.598869442330688</v>
      </c>
      <c r="R1158" s="10" t="n">
        <v>0.626</v>
      </c>
      <c r="S1158" s="12" t="n">
        <f aca="false">2*Q1158-1</f>
        <v>0.197738884661376</v>
      </c>
      <c r="T1158" s="10" t="n">
        <v>0.09</v>
      </c>
      <c r="U1158" s="6" t="s">
        <v>52</v>
      </c>
      <c r="V1158" s="6" t="s">
        <v>53</v>
      </c>
      <c r="W1158" s="6" t="s">
        <v>211</v>
      </c>
      <c r="X1158" s="6" t="s">
        <v>2560</v>
      </c>
      <c r="Y1158" s="8" t="n">
        <v>13577</v>
      </c>
    </row>
    <row r="1159" customFormat="false" ht="15" hidden="false" customHeight="false" outlineLevel="0" collapsed="false">
      <c r="A1159" s="5" t="n">
        <f aca="false">RANK(G1159,$G$2:$G$1311)</f>
        <v>1158</v>
      </c>
      <c r="B1159" s="6" t="str">
        <f aca="false">IF(G1159&gt;=Parâmetros!$B$4,"A",IF(G1159&gt;=Parâmetros!$B$5,"B","C"))</f>
        <v>C</v>
      </c>
      <c r="C1159" s="6" t="s">
        <v>2561</v>
      </c>
      <c r="D1159" s="6" t="s">
        <v>141</v>
      </c>
      <c r="E1159" s="6" t="s">
        <v>142</v>
      </c>
      <c r="F1159" s="6" t="s">
        <v>2562</v>
      </c>
      <c r="G1159" s="7" t="n">
        <f aca="false">J1159*S1159</f>
        <v>420.171637773231</v>
      </c>
      <c r="H1159" s="7" t="n">
        <f aca="false">I1159*Parâmetros!$B$6/100*S1159</f>
        <v>14.6826531710994</v>
      </c>
      <c r="I1159" s="8" t="n">
        <v>14460</v>
      </c>
      <c r="J1159" s="8" t="n">
        <v>4138</v>
      </c>
      <c r="K1159" s="9" t="n">
        <f aca="false">J1159/I1159</f>
        <v>0.286168741355463</v>
      </c>
      <c r="L1159" s="10" t="n">
        <v>0.303</v>
      </c>
      <c r="M1159" s="6" t="str">
        <f aca="false">IF(K1159&gt;L1159,"sim","não")</f>
        <v>não</v>
      </c>
      <c r="N1159" s="11" t="n">
        <v>-2.39</v>
      </c>
      <c r="O1159" s="8" t="n">
        <v>5115</v>
      </c>
      <c r="P1159" s="8" t="n">
        <v>4172</v>
      </c>
      <c r="Q1159" s="9" t="n">
        <f aca="false">O1159/(O1159+P1159)</f>
        <v>0.550769893399375</v>
      </c>
      <c r="R1159" s="10" t="n">
        <v>0.607</v>
      </c>
      <c r="S1159" s="12" t="n">
        <f aca="false">2*Q1159-1</f>
        <v>0.101539786798751</v>
      </c>
      <c r="T1159" s="10" t="n">
        <v>0.143</v>
      </c>
      <c r="U1159" s="6" t="s">
        <v>715</v>
      </c>
      <c r="V1159" s="6" t="s">
        <v>72</v>
      </c>
      <c r="W1159" s="6" t="s">
        <v>54</v>
      </c>
      <c r="X1159" s="6" t="s">
        <v>2563</v>
      </c>
      <c r="Y1159" s="8" t="n">
        <v>17272</v>
      </c>
    </row>
    <row r="1160" customFormat="false" ht="15" hidden="false" customHeight="false" outlineLevel="0" collapsed="false">
      <c r="A1160" s="5" t="n">
        <f aca="false">RANK(G1160,$G$2:$G$1311)</f>
        <v>1159</v>
      </c>
      <c r="B1160" s="6" t="str">
        <f aca="false">IF(G1160&gt;=Parâmetros!$B$4,"A",IF(G1160&gt;=Parâmetros!$B$5,"B","C"))</f>
        <v>C</v>
      </c>
      <c r="C1160" s="6" t="s">
        <v>2564</v>
      </c>
      <c r="D1160" s="6" t="s">
        <v>141</v>
      </c>
      <c r="E1160" s="6" t="s">
        <v>142</v>
      </c>
      <c r="F1160" s="6" t="s">
        <v>192</v>
      </c>
      <c r="G1160" s="7" t="n">
        <f aca="false">J1160*S1160</f>
        <v>419.997734709288</v>
      </c>
      <c r="H1160" s="7" t="n">
        <f aca="false">I1160*Parâmetros!$B$6/100*S1160</f>
        <v>14.2256934306569</v>
      </c>
      <c r="I1160" s="8" t="n">
        <v>12644</v>
      </c>
      <c r="J1160" s="8" t="n">
        <v>3733</v>
      </c>
      <c r="K1160" s="9" t="n">
        <f aca="false">J1160/I1160</f>
        <v>0.295238848465675</v>
      </c>
      <c r="L1160" s="10" t="n">
        <v>0.323</v>
      </c>
      <c r="M1160" s="6" t="str">
        <f aca="false">IF(K1160&gt;L1160,"sim","não")</f>
        <v>não</v>
      </c>
      <c r="N1160" s="11" t="n">
        <v>-1.03</v>
      </c>
      <c r="O1160" s="8" t="n">
        <v>4420</v>
      </c>
      <c r="P1160" s="8" t="n">
        <v>3526</v>
      </c>
      <c r="Q1160" s="9" t="n">
        <f aca="false">O1160/(O1160+P1160)</f>
        <v>0.556254719355651</v>
      </c>
      <c r="R1160" s="10" t="n">
        <v>0.592</v>
      </c>
      <c r="S1160" s="12" t="n">
        <f aca="false">2*Q1160-1</f>
        <v>0.112509438711301</v>
      </c>
      <c r="T1160" s="10" t="n">
        <v>0.161</v>
      </c>
      <c r="U1160" s="6" t="s">
        <v>96</v>
      </c>
      <c r="V1160" s="6" t="s">
        <v>72</v>
      </c>
      <c r="W1160" s="6" t="s">
        <v>54</v>
      </c>
      <c r="X1160" s="6" t="s">
        <v>2565</v>
      </c>
      <c r="Y1160" s="8" t="n">
        <v>13666</v>
      </c>
    </row>
    <row r="1161" customFormat="false" ht="15" hidden="false" customHeight="false" outlineLevel="0" collapsed="false">
      <c r="A1161" s="5" t="n">
        <f aca="false">RANK(G1161,$G$2:$G$1311)</f>
        <v>1160</v>
      </c>
      <c r="B1161" s="6" t="str">
        <f aca="false">IF(G1161&gt;=Parâmetros!$B$4,"A",IF(G1161&gt;=Parâmetros!$B$5,"B","C"))</f>
        <v>C</v>
      </c>
      <c r="C1161" s="6" t="s">
        <v>2566</v>
      </c>
      <c r="D1161" s="6" t="s">
        <v>141</v>
      </c>
      <c r="E1161" s="6" t="s">
        <v>142</v>
      </c>
      <c r="F1161" s="6" t="s">
        <v>2567</v>
      </c>
      <c r="G1161" s="7" t="n">
        <f aca="false">J1161*S1161</f>
        <v>419.477779861241</v>
      </c>
      <c r="H1161" s="7" t="n">
        <f aca="false">I1161*Parâmetros!$B$6/100*S1161</f>
        <v>16.0433620851303</v>
      </c>
      <c r="I1161" s="8" t="n">
        <v>7959</v>
      </c>
      <c r="J1161" s="8" t="n">
        <v>2081</v>
      </c>
      <c r="K1161" s="9" t="n">
        <f aca="false">J1161/I1161</f>
        <v>0.261465008166855</v>
      </c>
      <c r="L1161" s="10" t="n">
        <v>0.228</v>
      </c>
      <c r="M1161" s="6" t="str">
        <f aca="false">IF(K1161&gt;L1161,"sim","não")</f>
        <v>sim</v>
      </c>
      <c r="N1161" s="11" t="n">
        <v>-0.61</v>
      </c>
      <c r="O1161" s="8" t="n">
        <v>3204</v>
      </c>
      <c r="P1161" s="8" t="n">
        <v>2129</v>
      </c>
      <c r="Q1161" s="9" t="n">
        <f aca="false">O1161/(O1161+P1161)</f>
        <v>0.600787549221826</v>
      </c>
      <c r="R1161" s="10" t="n">
        <v>0.615</v>
      </c>
      <c r="S1161" s="12" t="n">
        <f aca="false">2*Q1161-1</f>
        <v>0.201575098443653</v>
      </c>
      <c r="T1161" s="10" t="n">
        <v>0.19</v>
      </c>
      <c r="U1161" s="6" t="s">
        <v>77</v>
      </c>
      <c r="V1161" s="6" t="s">
        <v>59</v>
      </c>
      <c r="W1161" s="6" t="s">
        <v>54</v>
      </c>
      <c r="X1161" s="6" t="s">
        <v>2568</v>
      </c>
      <c r="Y1161" s="8" t="n">
        <v>11007</v>
      </c>
    </row>
    <row r="1162" customFormat="false" ht="15" hidden="false" customHeight="false" outlineLevel="0" collapsed="false">
      <c r="A1162" s="5" t="n">
        <f aca="false">RANK(G1162,$G$2:$G$1311)</f>
        <v>1161</v>
      </c>
      <c r="B1162" s="6" t="str">
        <f aca="false">IF(G1162&gt;=Parâmetros!$B$4,"A",IF(G1162&gt;=Parâmetros!$B$5,"B","C"))</f>
        <v>C</v>
      </c>
      <c r="C1162" s="6" t="s">
        <v>2569</v>
      </c>
      <c r="D1162" s="6" t="s">
        <v>141</v>
      </c>
      <c r="E1162" s="6" t="s">
        <v>142</v>
      </c>
      <c r="F1162" s="6" t="s">
        <v>174</v>
      </c>
      <c r="G1162" s="7" t="n">
        <f aca="false">J1162*S1162</f>
        <v>415.281749622926</v>
      </c>
      <c r="H1162" s="7" t="n">
        <f aca="false">I1162*Parâmetros!$B$6/100*S1162</f>
        <v>17.1058533936651</v>
      </c>
      <c r="I1162" s="8" t="n">
        <v>26424</v>
      </c>
      <c r="J1162" s="8" t="n">
        <v>6415</v>
      </c>
      <c r="K1162" s="9" t="n">
        <f aca="false">J1162/I1162</f>
        <v>0.242771722676355</v>
      </c>
      <c r="L1162" s="10" t="n">
        <v>0.249</v>
      </c>
      <c r="M1162" s="6" t="str">
        <f aca="false">IF(K1162&gt;L1162,"sim","não")</f>
        <v>não</v>
      </c>
      <c r="N1162" s="11" t="n">
        <v>-1.74</v>
      </c>
      <c r="O1162" s="8" t="n">
        <v>8824</v>
      </c>
      <c r="P1162" s="8" t="n">
        <v>7751</v>
      </c>
      <c r="Q1162" s="9" t="n">
        <f aca="false">O1162/(O1162+P1162)</f>
        <v>0.53236802413273</v>
      </c>
      <c r="R1162" s="10" t="n">
        <v>0.626</v>
      </c>
      <c r="S1162" s="12" t="n">
        <f aca="false">2*Q1162-1</f>
        <v>0.06473604826546</v>
      </c>
      <c r="T1162" s="10" t="n">
        <v>0.118</v>
      </c>
      <c r="U1162" s="6" t="s">
        <v>144</v>
      </c>
      <c r="V1162" s="6" t="s">
        <v>72</v>
      </c>
      <c r="W1162" s="6" t="s">
        <v>54</v>
      </c>
      <c r="X1162" s="6" t="s">
        <v>2570</v>
      </c>
      <c r="Y1162" s="8" t="n">
        <v>32948</v>
      </c>
    </row>
    <row r="1163" customFormat="false" ht="15" hidden="false" customHeight="false" outlineLevel="0" collapsed="false">
      <c r="A1163" s="5" t="n">
        <f aca="false">RANK(G1163,$G$2:$G$1311)</f>
        <v>1162</v>
      </c>
      <c r="B1163" s="6" t="str">
        <f aca="false">IF(G1163&gt;=Parâmetros!$B$4,"A",IF(G1163&gt;=Parâmetros!$B$5,"B","C"))</f>
        <v>C</v>
      </c>
      <c r="C1163" s="6" t="s">
        <v>2571</v>
      </c>
      <c r="D1163" s="6" t="s">
        <v>86</v>
      </c>
      <c r="E1163" s="6" t="s">
        <v>50</v>
      </c>
      <c r="F1163" s="6" t="s">
        <v>2347</v>
      </c>
      <c r="G1163" s="7" t="n">
        <f aca="false">J1163*S1163</f>
        <v>414.413441955193</v>
      </c>
      <c r="H1163" s="7" t="n">
        <f aca="false">I1163*Parâmetros!$B$6/100*S1163</f>
        <v>19.1125865580448</v>
      </c>
      <c r="I1163" s="8" t="n">
        <v>9948</v>
      </c>
      <c r="J1163" s="8" t="n">
        <v>2157</v>
      </c>
      <c r="K1163" s="9" t="n">
        <f aca="false">J1163/I1163</f>
        <v>0.216827503015682</v>
      </c>
      <c r="L1163" s="10" t="n">
        <v>0.277</v>
      </c>
      <c r="M1163" s="6" t="str">
        <f aca="false">IF(K1163&gt;L1163,"sim","não")</f>
        <v>não</v>
      </c>
      <c r="N1163" s="11" t="n">
        <v>0.43</v>
      </c>
      <c r="O1163" s="8" t="n">
        <v>4390</v>
      </c>
      <c r="P1163" s="8" t="n">
        <v>2975</v>
      </c>
      <c r="Q1163" s="9" t="n">
        <f aca="false">O1163/(O1163+P1163)</f>
        <v>0.596062457569586</v>
      </c>
      <c r="R1163" s="10" t="n">
        <v>0.69</v>
      </c>
      <c r="S1163" s="12" t="n">
        <f aca="false">2*Q1163-1</f>
        <v>0.192124915139172</v>
      </c>
      <c r="T1163" s="10" t="n">
        <v>0.08</v>
      </c>
      <c r="U1163" s="6" t="s">
        <v>63</v>
      </c>
      <c r="V1163" s="6" t="s">
        <v>59</v>
      </c>
      <c r="W1163" s="6" t="s">
        <v>54</v>
      </c>
      <c r="X1163" s="6" t="s">
        <v>2572</v>
      </c>
      <c r="Y1163" s="8" t="n">
        <v>12301</v>
      </c>
    </row>
    <row r="1164" customFormat="false" ht="15" hidden="false" customHeight="false" outlineLevel="0" collapsed="false">
      <c r="A1164" s="5" t="n">
        <f aca="false">RANK(G1164,$G$2:$G$1311)</f>
        <v>1163</v>
      </c>
      <c r="B1164" s="6" t="str">
        <f aca="false">IF(G1164&gt;=Parâmetros!$B$4,"A",IF(G1164&gt;=Parâmetros!$B$5,"B","C"))</f>
        <v>C</v>
      </c>
      <c r="C1164" s="6" t="s">
        <v>2573</v>
      </c>
      <c r="D1164" s="6" t="s">
        <v>86</v>
      </c>
      <c r="E1164" s="6" t="s">
        <v>50</v>
      </c>
      <c r="F1164" s="6" t="s">
        <v>2347</v>
      </c>
      <c r="G1164" s="7" t="n">
        <f aca="false">J1164*S1164</f>
        <v>414.274495831255</v>
      </c>
      <c r="H1164" s="7" t="n">
        <f aca="false">I1164*Parâmetros!$B$6/100*S1164</f>
        <v>21.384908430129</v>
      </c>
      <c r="I1164" s="8" t="n">
        <v>18862</v>
      </c>
      <c r="J1164" s="8" t="n">
        <v>3654</v>
      </c>
      <c r="K1164" s="9" t="n">
        <f aca="false">J1164/I1164</f>
        <v>0.193722828968296</v>
      </c>
      <c r="L1164" s="10" t="n">
        <v>0.196</v>
      </c>
      <c r="M1164" s="6" t="str">
        <f aca="false">IF(K1164&gt;L1164,"sim","não")</f>
        <v>não</v>
      </c>
      <c r="N1164" s="11" t="n">
        <v>0.63</v>
      </c>
      <c r="O1164" s="8" t="n">
        <v>7812</v>
      </c>
      <c r="P1164" s="8" t="n">
        <v>6221</v>
      </c>
      <c r="Q1164" s="9" t="n">
        <f aca="false">O1164/(O1164+P1164)</f>
        <v>0.556687807311338</v>
      </c>
      <c r="R1164" s="10" t="n">
        <v>0.611</v>
      </c>
      <c r="S1164" s="12" t="n">
        <f aca="false">2*Q1164-1</f>
        <v>0.113375614622675</v>
      </c>
      <c r="T1164" s="10" t="n">
        <v>0.088</v>
      </c>
      <c r="U1164" s="6" t="s">
        <v>63</v>
      </c>
      <c r="V1164" s="6" t="s">
        <v>59</v>
      </c>
      <c r="W1164" s="6" t="s">
        <v>54</v>
      </c>
      <c r="X1164" s="6" t="s">
        <v>2574</v>
      </c>
      <c r="Y1164" s="8" t="n">
        <v>23903</v>
      </c>
    </row>
    <row r="1165" customFormat="false" ht="15" hidden="false" customHeight="false" outlineLevel="0" collapsed="false">
      <c r="A1165" s="5" t="n">
        <f aca="false">RANK(G1165,$G$2:$G$1311)</f>
        <v>1164</v>
      </c>
      <c r="B1165" s="6" t="str">
        <f aca="false">IF(G1165&gt;=Parâmetros!$B$4,"A",IF(G1165&gt;=Parâmetros!$B$5,"B","C"))</f>
        <v>C</v>
      </c>
      <c r="C1165" s="6" t="s">
        <v>2575</v>
      </c>
      <c r="D1165" s="6" t="s">
        <v>86</v>
      </c>
      <c r="E1165" s="6" t="s">
        <v>50</v>
      </c>
      <c r="F1165" s="6" t="s">
        <v>1450</v>
      </c>
      <c r="G1165" s="7" t="n">
        <f aca="false">J1165*S1165</f>
        <v>412.144278606965</v>
      </c>
      <c r="H1165" s="7" t="n">
        <f aca="false">I1165*Parâmetros!$B$6/100*S1165</f>
        <v>28.0185979194935</v>
      </c>
      <c r="I1165" s="8" t="n">
        <v>13984</v>
      </c>
      <c r="J1165" s="8" t="n">
        <v>2057</v>
      </c>
      <c r="K1165" s="9" t="n">
        <f aca="false">J1165/I1165</f>
        <v>0.147096681922197</v>
      </c>
      <c r="L1165" s="10" t="n">
        <v>0.148</v>
      </c>
      <c r="M1165" s="6" t="str">
        <f aca="false">IF(K1165&gt;L1165,"sim","não")</f>
        <v>não</v>
      </c>
      <c r="N1165" s="11" t="n">
        <v>0.21</v>
      </c>
      <c r="O1165" s="8" t="n">
        <v>6635</v>
      </c>
      <c r="P1165" s="8" t="n">
        <v>4420</v>
      </c>
      <c r="Q1165" s="9" t="n">
        <f aca="false">O1165/(O1165+P1165)</f>
        <v>0.60018091361375</v>
      </c>
      <c r="R1165" s="10" t="n">
        <v>0.675</v>
      </c>
      <c r="S1165" s="12" t="n">
        <f aca="false">2*Q1165-1</f>
        <v>0.200361827227499</v>
      </c>
      <c r="T1165" s="10" t="n">
        <v>0.088</v>
      </c>
      <c r="U1165" s="6" t="s">
        <v>96</v>
      </c>
      <c r="V1165" s="6" t="s">
        <v>72</v>
      </c>
      <c r="W1165" s="6" t="s">
        <v>54</v>
      </c>
      <c r="X1165" s="6" t="s">
        <v>2576</v>
      </c>
      <c r="Y1165" s="8" t="n">
        <v>17074</v>
      </c>
    </row>
    <row r="1166" customFormat="false" ht="15" hidden="false" customHeight="false" outlineLevel="0" collapsed="false">
      <c r="A1166" s="5" t="n">
        <f aca="false">RANK(G1166,$G$2:$G$1311)</f>
        <v>1165</v>
      </c>
      <c r="B1166" s="6" t="str">
        <f aca="false">IF(G1166&gt;=Parâmetros!$B$4,"A",IF(G1166&gt;=Parâmetros!$B$5,"B","C"))</f>
        <v>C</v>
      </c>
      <c r="C1166" s="6" t="s">
        <v>2146</v>
      </c>
      <c r="D1166" s="6" t="s">
        <v>1909</v>
      </c>
      <c r="E1166" s="6" t="s">
        <v>209</v>
      </c>
      <c r="F1166" s="6" t="s">
        <v>2146</v>
      </c>
      <c r="G1166" s="7" t="n">
        <f aca="false">J1166*S1166</f>
        <v>412.047189078792</v>
      </c>
      <c r="H1166" s="7" t="n">
        <f aca="false">I1166*Parâmetros!$B$6/100*S1166</f>
        <v>20.3189326023863</v>
      </c>
      <c r="I1166" s="8" t="n">
        <v>13191</v>
      </c>
      <c r="J1166" s="8" t="n">
        <v>2675</v>
      </c>
      <c r="K1166" s="9" t="n">
        <f aca="false">J1166/I1166</f>
        <v>0.202789780911227</v>
      </c>
      <c r="L1166" s="10" t="n">
        <v>0.201</v>
      </c>
      <c r="M1166" s="6" t="str">
        <f aca="false">IF(K1166&gt;L1166,"sim","não")</f>
        <v>sim</v>
      </c>
      <c r="N1166" s="11" t="n">
        <v>1.82</v>
      </c>
      <c r="O1166" s="8" t="n">
        <v>5368</v>
      </c>
      <c r="P1166" s="8" t="n">
        <v>3935</v>
      </c>
      <c r="Q1166" s="9" t="n">
        <f aca="false">O1166/(O1166+P1166)</f>
        <v>0.577018166182952</v>
      </c>
      <c r="R1166" s="10" t="n">
        <v>0.642</v>
      </c>
      <c r="S1166" s="12" t="n">
        <f aca="false">2*Q1166-1</f>
        <v>0.154036332365904</v>
      </c>
      <c r="T1166" s="10" t="n">
        <v>0.088</v>
      </c>
      <c r="U1166" s="6" t="s">
        <v>77</v>
      </c>
      <c r="V1166" s="6" t="s">
        <v>59</v>
      </c>
      <c r="W1166" s="6" t="s">
        <v>211</v>
      </c>
      <c r="X1166" s="6" t="s">
        <v>2577</v>
      </c>
      <c r="Y1166" s="8" t="n">
        <v>17739</v>
      </c>
    </row>
    <row r="1167" customFormat="false" ht="15" hidden="false" customHeight="false" outlineLevel="0" collapsed="false">
      <c r="A1167" s="5" t="n">
        <f aca="false">RANK(G1167,$G$2:$G$1311)</f>
        <v>1166</v>
      </c>
      <c r="B1167" s="6" t="str">
        <f aca="false">IF(G1167&gt;=Parâmetros!$B$4,"A",IF(G1167&gt;=Parâmetros!$B$5,"B","C"))</f>
        <v>C</v>
      </c>
      <c r="C1167" s="6" t="s">
        <v>2578</v>
      </c>
      <c r="D1167" s="6" t="s">
        <v>49</v>
      </c>
      <c r="E1167" s="6" t="s">
        <v>50</v>
      </c>
      <c r="F1167" s="6" t="s">
        <v>255</v>
      </c>
      <c r="G1167" s="7" t="n">
        <f aca="false">J1167*S1167</f>
        <v>409.327575938058</v>
      </c>
      <c r="H1167" s="7" t="n">
        <f aca="false">I1167*Parâmetros!$B$6/100*S1167</f>
        <v>18.3480464562239</v>
      </c>
      <c r="I1167" s="8" t="n">
        <v>9597</v>
      </c>
      <c r="J1167" s="8" t="n">
        <v>2141</v>
      </c>
      <c r="K1167" s="9" t="n">
        <f aca="false">J1167/I1167</f>
        <v>0.223090549129936</v>
      </c>
      <c r="L1167" s="10" t="n">
        <v>0.277</v>
      </c>
      <c r="M1167" s="6" t="str">
        <f aca="false">IF(K1167&gt;L1167,"sim","não")</f>
        <v>não</v>
      </c>
      <c r="N1167" s="11" t="n">
        <v>-1.34</v>
      </c>
      <c r="O1167" s="8" t="n">
        <v>4000</v>
      </c>
      <c r="P1167" s="8" t="n">
        <v>2716</v>
      </c>
      <c r="Q1167" s="9" t="n">
        <f aca="false">O1167/(O1167+P1167)</f>
        <v>0.595592614651578</v>
      </c>
      <c r="R1167" s="10" t="n">
        <v>0.634</v>
      </c>
      <c r="S1167" s="12" t="n">
        <f aca="false">2*Q1167-1</f>
        <v>0.191185229303157</v>
      </c>
      <c r="T1167" s="10" t="n">
        <v>0.154</v>
      </c>
      <c r="U1167" s="6" t="s">
        <v>63</v>
      </c>
      <c r="V1167" s="6" t="s">
        <v>59</v>
      </c>
      <c r="W1167" s="6" t="s">
        <v>54</v>
      </c>
      <c r="X1167" s="6" t="s">
        <v>2579</v>
      </c>
      <c r="Y1167" s="8" t="n">
        <v>11143</v>
      </c>
    </row>
    <row r="1168" customFormat="false" ht="15" hidden="false" customHeight="false" outlineLevel="0" collapsed="false">
      <c r="A1168" s="5" t="n">
        <f aca="false">RANK(G1168,$G$2:$G$1311)</f>
        <v>1167</v>
      </c>
      <c r="B1168" s="6" t="str">
        <f aca="false">IF(G1168&gt;=Parâmetros!$B$4,"A",IF(G1168&gt;=Parâmetros!$B$5,"B","C"))</f>
        <v>C</v>
      </c>
      <c r="C1168" s="6" t="s">
        <v>2580</v>
      </c>
      <c r="D1168" s="6" t="s">
        <v>141</v>
      </c>
      <c r="E1168" s="6" t="s">
        <v>142</v>
      </c>
      <c r="F1168" s="6" t="s">
        <v>1390</v>
      </c>
      <c r="G1168" s="7" t="n">
        <f aca="false">J1168*S1168</f>
        <v>405.043316831683</v>
      </c>
      <c r="H1168" s="7" t="n">
        <f aca="false">I1168*Parâmetros!$B$6/100*S1168</f>
        <v>15.7245358910891</v>
      </c>
      <c r="I1168" s="8" t="n">
        <v>9589</v>
      </c>
      <c r="J1168" s="8" t="n">
        <v>2470</v>
      </c>
      <c r="K1168" s="9" t="n">
        <f aca="false">J1168/I1168</f>
        <v>0.257586818229221</v>
      </c>
      <c r="L1168" s="10" t="n">
        <v>0.264</v>
      </c>
      <c r="M1168" s="6" t="str">
        <f aca="false">IF(K1168&gt;L1168,"sim","não")</f>
        <v>não</v>
      </c>
      <c r="N1168" s="11" t="n">
        <v>-0.75</v>
      </c>
      <c r="O1168" s="8" t="n">
        <v>3762</v>
      </c>
      <c r="P1168" s="8" t="n">
        <v>2702</v>
      </c>
      <c r="Q1168" s="9" t="n">
        <f aca="false">O1168/(O1168+P1168)</f>
        <v>0.581992574257426</v>
      </c>
      <c r="R1168" s="10" t="n">
        <v>0.662</v>
      </c>
      <c r="S1168" s="12" t="n">
        <f aca="false">2*Q1168-1</f>
        <v>0.163985148514852</v>
      </c>
      <c r="T1168" s="10" t="n">
        <v>0.11</v>
      </c>
      <c r="U1168" s="6" t="s">
        <v>71</v>
      </c>
      <c r="V1168" s="6" t="s">
        <v>72</v>
      </c>
      <c r="W1168" s="6" t="s">
        <v>54</v>
      </c>
      <c r="X1168" s="6" t="s">
        <v>2581</v>
      </c>
      <c r="Y1168" s="8" t="n">
        <v>12355</v>
      </c>
    </row>
    <row r="1169" customFormat="false" ht="15" hidden="false" customHeight="false" outlineLevel="0" collapsed="false">
      <c r="A1169" s="5" t="n">
        <f aca="false">RANK(G1169,$G$2:$G$1311)</f>
        <v>1168</v>
      </c>
      <c r="B1169" s="6" t="str">
        <f aca="false">IF(G1169&gt;=Parâmetros!$B$4,"A",IF(G1169&gt;=Parâmetros!$B$5,"B","C"))</f>
        <v>C</v>
      </c>
      <c r="C1169" s="6" t="s">
        <v>2582</v>
      </c>
      <c r="D1169" s="6" t="s">
        <v>407</v>
      </c>
      <c r="E1169" s="6" t="s">
        <v>50</v>
      </c>
      <c r="F1169" s="6" t="s">
        <v>660</v>
      </c>
      <c r="G1169" s="7" t="n">
        <f aca="false">J1169*S1169</f>
        <v>404.848962898043</v>
      </c>
      <c r="H1169" s="7" t="n">
        <f aca="false">I1169*Parâmetros!$B$6/100*S1169</f>
        <v>29.0669247249002</v>
      </c>
      <c r="I1169" s="8" t="n">
        <v>13225</v>
      </c>
      <c r="J1169" s="8" t="n">
        <v>1842</v>
      </c>
      <c r="K1169" s="9" t="n">
        <f aca="false">J1169/I1169</f>
        <v>0.139281663516068</v>
      </c>
      <c r="L1169" s="10" t="n">
        <v>0.133</v>
      </c>
      <c r="M1169" s="6" t="str">
        <f aca="false">IF(K1169&gt;L1169,"sim","não")</f>
        <v>sim</v>
      </c>
      <c r="N1169" s="11" t="n">
        <v>1.9</v>
      </c>
      <c r="O1169" s="8" t="n">
        <v>6263</v>
      </c>
      <c r="P1169" s="8" t="n">
        <v>4006</v>
      </c>
      <c r="Q1169" s="9" t="n">
        <f aca="false">O1169/(O1169+P1169)</f>
        <v>0.609893855292628</v>
      </c>
      <c r="R1169" s="10" t="n">
        <v>0.642</v>
      </c>
      <c r="S1169" s="12" t="n">
        <f aca="false">2*Q1169-1</f>
        <v>0.219787710585257</v>
      </c>
      <c r="T1169" s="10" t="n">
        <v>0.074</v>
      </c>
      <c r="U1169" s="6" t="s">
        <v>52</v>
      </c>
      <c r="V1169" s="6" t="s">
        <v>53</v>
      </c>
      <c r="W1169" s="6" t="s">
        <v>211</v>
      </c>
      <c r="X1169" s="6" t="s">
        <v>2583</v>
      </c>
      <c r="Y1169" s="8" t="n">
        <v>13091</v>
      </c>
    </row>
    <row r="1170" customFormat="false" ht="15" hidden="false" customHeight="false" outlineLevel="0" collapsed="false">
      <c r="A1170" s="5" t="n">
        <f aca="false">RANK(G1170,$G$2:$G$1311)</f>
        <v>1169</v>
      </c>
      <c r="B1170" s="6" t="str">
        <f aca="false">IF(G1170&gt;=Parâmetros!$B$4,"A",IF(G1170&gt;=Parâmetros!$B$5,"B","C"))</f>
        <v>C</v>
      </c>
      <c r="C1170" s="6" t="s">
        <v>2584</v>
      </c>
      <c r="D1170" s="6" t="s">
        <v>75</v>
      </c>
      <c r="E1170" s="6" t="s">
        <v>50</v>
      </c>
      <c r="F1170" s="6" t="s">
        <v>258</v>
      </c>
      <c r="G1170" s="7" t="n">
        <f aca="false">J1170*S1170</f>
        <v>401.745668050981</v>
      </c>
      <c r="H1170" s="7" t="n">
        <f aca="false">I1170*Parâmetros!$B$6/100*S1170</f>
        <v>21.6064528139768</v>
      </c>
      <c r="I1170" s="8" t="n">
        <v>9842</v>
      </c>
      <c r="J1170" s="8" t="n">
        <v>1830</v>
      </c>
      <c r="K1170" s="9" t="n">
        <f aca="false">J1170/I1170</f>
        <v>0.185937817516765</v>
      </c>
      <c r="L1170" s="10" t="n">
        <v>0.162</v>
      </c>
      <c r="M1170" s="6" t="str">
        <f aca="false">IF(K1170&gt;L1170,"sim","não")</f>
        <v>sim</v>
      </c>
      <c r="N1170" s="11" t="n">
        <v>-0.77</v>
      </c>
      <c r="O1170" s="8" t="n">
        <v>4258</v>
      </c>
      <c r="P1170" s="8" t="n">
        <v>2725</v>
      </c>
      <c r="Q1170" s="9" t="n">
        <f aca="false">O1170/(O1170+P1170)</f>
        <v>0.609766575970213</v>
      </c>
      <c r="R1170" s="10" t="n">
        <v>0.693</v>
      </c>
      <c r="S1170" s="12" t="n">
        <f aca="false">2*Q1170-1</f>
        <v>0.219533151940427</v>
      </c>
      <c r="T1170" s="10" t="n">
        <v>0.121</v>
      </c>
      <c r="U1170" s="6" t="s">
        <v>58</v>
      </c>
      <c r="V1170" s="6" t="s">
        <v>59</v>
      </c>
      <c r="W1170" s="6" t="s">
        <v>54</v>
      </c>
      <c r="X1170" s="6" t="s">
        <v>2585</v>
      </c>
      <c r="Y1170" s="8" t="n">
        <v>10910</v>
      </c>
    </row>
    <row r="1171" customFormat="false" ht="15" hidden="false" customHeight="false" outlineLevel="0" collapsed="false">
      <c r="A1171" s="5" t="n">
        <f aca="false">RANK(G1171,$G$2:$G$1311)</f>
        <v>1170</v>
      </c>
      <c r="B1171" s="6" t="str">
        <f aca="false">IF(G1171&gt;=Parâmetros!$B$4,"A",IF(G1171&gt;=Parâmetros!$B$5,"B","C"))</f>
        <v>C</v>
      </c>
      <c r="C1171" s="6" t="s">
        <v>2586</v>
      </c>
      <c r="D1171" s="6" t="s">
        <v>141</v>
      </c>
      <c r="E1171" s="6" t="s">
        <v>142</v>
      </c>
      <c r="F1171" s="6" t="s">
        <v>1358</v>
      </c>
      <c r="G1171" s="7" t="n">
        <f aca="false">J1171*S1171</f>
        <v>401.116828342471</v>
      </c>
      <c r="H1171" s="7" t="n">
        <f aca="false">I1171*Parâmetros!$B$6/100*S1171</f>
        <v>15.4853816954871</v>
      </c>
      <c r="I1171" s="8" t="n">
        <v>7088</v>
      </c>
      <c r="J1171" s="8" t="n">
        <v>1836</v>
      </c>
      <c r="K1171" s="9" t="n">
        <f aca="false">J1171/I1171</f>
        <v>0.259029345372461</v>
      </c>
      <c r="L1171" s="10" t="n">
        <v>0.255</v>
      </c>
      <c r="M1171" s="6" t="str">
        <f aca="false">IF(K1171&gt;L1171,"sim","não")</f>
        <v>sim</v>
      </c>
      <c r="N1171" s="11" t="n">
        <v>-1.59</v>
      </c>
      <c r="O1171" s="8" t="n">
        <v>2889</v>
      </c>
      <c r="P1171" s="8" t="n">
        <v>1853</v>
      </c>
      <c r="Q1171" s="9" t="n">
        <f aca="false">O1171/(O1171+P1171)</f>
        <v>0.609236609025728</v>
      </c>
      <c r="R1171" s="10" t="n">
        <v>0.678</v>
      </c>
      <c r="S1171" s="12" t="n">
        <f aca="false">2*Q1171-1</f>
        <v>0.218473218051455</v>
      </c>
      <c r="T1171" s="10" t="n">
        <v>0.129</v>
      </c>
      <c r="U1171" s="6" t="s">
        <v>52</v>
      </c>
      <c r="V1171" s="6" t="s">
        <v>53</v>
      </c>
      <c r="W1171" s="6" t="s">
        <v>54</v>
      </c>
      <c r="X1171" s="6" t="s">
        <v>2587</v>
      </c>
      <c r="Y1171" s="8" t="n">
        <v>10213</v>
      </c>
    </row>
    <row r="1172" customFormat="false" ht="15" hidden="false" customHeight="false" outlineLevel="0" collapsed="false">
      <c r="A1172" s="5" t="n">
        <f aca="false">RANK(G1172,$G$2:$G$1311)</f>
        <v>1171</v>
      </c>
      <c r="B1172" s="6" t="str">
        <f aca="false">IF(G1172&gt;=Parâmetros!$B$4,"A",IF(G1172&gt;=Parâmetros!$B$5,"B","C"))</f>
        <v>C</v>
      </c>
      <c r="C1172" s="6" t="s">
        <v>2588</v>
      </c>
      <c r="D1172" s="6" t="s">
        <v>49</v>
      </c>
      <c r="E1172" s="6" t="s">
        <v>50</v>
      </c>
      <c r="F1172" s="6" t="s">
        <v>965</v>
      </c>
      <c r="G1172" s="7" t="n">
        <f aca="false">J1172*S1172</f>
        <v>397.836672307441</v>
      </c>
      <c r="H1172" s="7" t="n">
        <f aca="false">I1172*Parâmetros!$B$6/100*S1172</f>
        <v>17.3183066761286</v>
      </c>
      <c r="I1172" s="8" t="n">
        <v>25814</v>
      </c>
      <c r="J1172" s="8" t="n">
        <v>5930</v>
      </c>
      <c r="K1172" s="9" t="n">
        <f aca="false">J1172/I1172</f>
        <v>0.229720306810258</v>
      </c>
      <c r="L1172" s="10" t="n">
        <v>0.278</v>
      </c>
      <c r="M1172" s="6" t="str">
        <f aca="false">IF(K1172&gt;L1172,"sim","não")</f>
        <v>não</v>
      </c>
      <c r="N1172" s="11" t="n">
        <v>-0.22</v>
      </c>
      <c r="O1172" s="8" t="n">
        <v>9774</v>
      </c>
      <c r="P1172" s="8" t="n">
        <v>8545</v>
      </c>
      <c r="Q1172" s="9" t="n">
        <f aca="false">O1172/(O1172+P1172)</f>
        <v>0.533544407445821</v>
      </c>
      <c r="R1172" s="10" t="n">
        <v>0.564</v>
      </c>
      <c r="S1172" s="12" t="n">
        <f aca="false">2*Q1172-1</f>
        <v>0.0670888148916427</v>
      </c>
      <c r="T1172" s="10" t="n">
        <v>0.079</v>
      </c>
      <c r="U1172" s="6" t="s">
        <v>71</v>
      </c>
      <c r="V1172" s="6" t="s">
        <v>72</v>
      </c>
      <c r="W1172" s="6" t="s">
        <v>54</v>
      </c>
      <c r="X1172" s="6" t="s">
        <v>2589</v>
      </c>
      <c r="Y1172" s="8" t="n">
        <v>35003</v>
      </c>
    </row>
    <row r="1173" customFormat="false" ht="15" hidden="false" customHeight="false" outlineLevel="0" collapsed="false">
      <c r="A1173" s="5" t="n">
        <f aca="false">RANK(G1173,$G$2:$G$1311)</f>
        <v>1172</v>
      </c>
      <c r="B1173" s="6" t="str">
        <f aca="false">IF(G1173&gt;=Parâmetros!$B$4,"A",IF(G1173&gt;=Parâmetros!$B$5,"B","C"))</f>
        <v>C</v>
      </c>
      <c r="C1173" s="6" t="s">
        <v>2590</v>
      </c>
      <c r="D1173" s="6" t="s">
        <v>86</v>
      </c>
      <c r="E1173" s="6" t="s">
        <v>50</v>
      </c>
      <c r="F1173" s="6" t="s">
        <v>1725</v>
      </c>
      <c r="G1173" s="7" t="n">
        <f aca="false">J1173*S1173</f>
        <v>395.538700760194</v>
      </c>
      <c r="H1173" s="7" t="n">
        <f aca="false">I1173*Parâmetros!$B$6/100*S1173</f>
        <v>17.921402902557</v>
      </c>
      <c r="I1173" s="8" t="n">
        <v>8142</v>
      </c>
      <c r="J1173" s="8" t="n">
        <v>1797</v>
      </c>
      <c r="K1173" s="9" t="n">
        <f aca="false">J1173/I1173</f>
        <v>0.220707442888725</v>
      </c>
      <c r="L1173" s="10" t="n">
        <v>0.267</v>
      </c>
      <c r="M1173" s="6" t="str">
        <f aca="false">IF(K1173&gt;L1173,"sim","não")</f>
        <v>não</v>
      </c>
      <c r="N1173" s="11" t="n">
        <v>0.33</v>
      </c>
      <c r="O1173" s="8" t="n">
        <v>3531</v>
      </c>
      <c r="P1173" s="8" t="n">
        <v>2257</v>
      </c>
      <c r="Q1173" s="9" t="n">
        <f aca="false">O1173/(O1173+P1173)</f>
        <v>0.610055286800276</v>
      </c>
      <c r="R1173" s="10" t="n">
        <v>0.698</v>
      </c>
      <c r="S1173" s="12" t="n">
        <f aca="false">2*Q1173-1</f>
        <v>0.220110573600553</v>
      </c>
      <c r="T1173" s="10" t="n">
        <v>0.088</v>
      </c>
      <c r="U1173" s="6" t="s">
        <v>102</v>
      </c>
      <c r="V1173" s="6" t="s">
        <v>72</v>
      </c>
      <c r="W1173" s="6" t="s">
        <v>54</v>
      </c>
      <c r="X1173" s="6" t="s">
        <v>2591</v>
      </c>
      <c r="Y1173" s="8" t="n">
        <v>11109</v>
      </c>
    </row>
    <row r="1174" customFormat="false" ht="15" hidden="false" customHeight="false" outlineLevel="0" collapsed="false">
      <c r="A1174" s="5" t="n">
        <f aca="false">RANK(G1174,$G$2:$G$1311)</f>
        <v>1173</v>
      </c>
      <c r="B1174" s="6" t="str">
        <f aca="false">IF(G1174&gt;=Parâmetros!$B$4,"A",IF(G1174&gt;=Parâmetros!$B$5,"B","C"))</f>
        <v>C</v>
      </c>
      <c r="C1174" s="6" t="s">
        <v>2592</v>
      </c>
      <c r="D1174" s="6" t="s">
        <v>1909</v>
      </c>
      <c r="E1174" s="6" t="s">
        <v>209</v>
      </c>
      <c r="F1174" s="6" t="s">
        <v>2515</v>
      </c>
      <c r="G1174" s="7" t="n">
        <f aca="false">J1174*S1174</f>
        <v>393.775691859524</v>
      </c>
      <c r="H1174" s="7" t="n">
        <f aca="false">I1174*Parâmetros!$B$6/100*S1174</f>
        <v>23.5973296649943</v>
      </c>
      <c r="I1174" s="8" t="n">
        <v>8078</v>
      </c>
      <c r="J1174" s="8" t="n">
        <v>1348</v>
      </c>
      <c r="K1174" s="9" t="n">
        <f aca="false">J1174/I1174</f>
        <v>0.166872988363456</v>
      </c>
      <c r="L1174" s="10" t="n">
        <v>0.173</v>
      </c>
      <c r="M1174" s="6" t="str">
        <f aca="false">IF(K1174&gt;L1174,"sim","não")</f>
        <v>não</v>
      </c>
      <c r="N1174" s="11" t="n">
        <v>2.23</v>
      </c>
      <c r="O1174" s="8" t="n">
        <v>3992</v>
      </c>
      <c r="P1174" s="8" t="n">
        <v>2187</v>
      </c>
      <c r="Q1174" s="9" t="n">
        <f aca="false">O1174/(O1174+P1174)</f>
        <v>0.64605923288558</v>
      </c>
      <c r="R1174" s="10" t="n">
        <v>0.686</v>
      </c>
      <c r="S1174" s="12" t="n">
        <f aca="false">2*Q1174-1</f>
        <v>0.29211846577116</v>
      </c>
      <c r="T1174" s="10" t="n">
        <v>0.107</v>
      </c>
      <c r="U1174" s="6" t="s">
        <v>83</v>
      </c>
      <c r="V1174" s="6" t="s">
        <v>53</v>
      </c>
      <c r="W1174" s="6" t="s">
        <v>211</v>
      </c>
      <c r="X1174" s="6" t="s">
        <v>2593</v>
      </c>
      <c r="Y1174" s="8" t="n">
        <v>10830</v>
      </c>
    </row>
    <row r="1175" customFormat="false" ht="15" hidden="false" customHeight="false" outlineLevel="0" collapsed="false">
      <c r="A1175" s="5" t="n">
        <f aca="false">RANK(G1175,$G$2:$G$1311)</f>
        <v>1174</v>
      </c>
      <c r="B1175" s="6" t="str">
        <f aca="false">IF(G1175&gt;=Parâmetros!$B$4,"A",IF(G1175&gt;=Parâmetros!$B$5,"B","C"))</f>
        <v>C</v>
      </c>
      <c r="C1175" s="6" t="s">
        <v>2594</v>
      </c>
      <c r="D1175" s="6" t="s">
        <v>1798</v>
      </c>
      <c r="E1175" s="6" t="s">
        <v>1799</v>
      </c>
      <c r="F1175" s="6" t="s">
        <v>2390</v>
      </c>
      <c r="G1175" s="7" t="n">
        <f aca="false">J1175*S1175</f>
        <v>389.275983854692</v>
      </c>
      <c r="H1175" s="7" t="n">
        <f aca="false">I1175*Parâmetros!$B$6/100*S1175</f>
        <v>14.3111781029263</v>
      </c>
      <c r="I1175" s="8" t="n">
        <v>11507</v>
      </c>
      <c r="J1175" s="8" t="n">
        <v>3130</v>
      </c>
      <c r="K1175" s="9" t="n">
        <f aca="false">J1175/I1175</f>
        <v>0.272008342747893</v>
      </c>
      <c r="L1175" s="10" t="n">
        <v>0.274</v>
      </c>
      <c r="M1175" s="6" t="str">
        <f aca="false">IF(K1175&gt;L1175,"sim","não")</f>
        <v>não</v>
      </c>
      <c r="N1175" s="11" t="n">
        <v>-1.31</v>
      </c>
      <c r="O1175" s="8" t="n">
        <v>4457</v>
      </c>
      <c r="P1175" s="8" t="n">
        <v>3471</v>
      </c>
      <c r="Q1175" s="9" t="n">
        <f aca="false">O1175/(O1175+P1175)</f>
        <v>0.562184661957619</v>
      </c>
      <c r="R1175" s="10" t="n">
        <v>0.565</v>
      </c>
      <c r="S1175" s="12" t="n">
        <f aca="false">2*Q1175-1</f>
        <v>0.124369323915237</v>
      </c>
      <c r="T1175" s="10" t="n">
        <v>0.145</v>
      </c>
      <c r="U1175" s="6" t="s">
        <v>68</v>
      </c>
      <c r="V1175" s="6" t="s">
        <v>53</v>
      </c>
      <c r="W1175" s="6" t="s">
        <v>54</v>
      </c>
      <c r="X1175" s="6" t="s">
        <v>2595</v>
      </c>
      <c r="Y1175" s="8" t="n">
        <v>15347</v>
      </c>
    </row>
    <row r="1176" customFormat="false" ht="15" hidden="false" customHeight="false" outlineLevel="0" collapsed="false">
      <c r="A1176" s="5" t="n">
        <f aca="false">RANK(G1176,$G$2:$G$1311)</f>
        <v>1175</v>
      </c>
      <c r="B1176" s="6" t="str">
        <f aca="false">IF(G1176&gt;=Parâmetros!$B$4,"A",IF(G1176&gt;=Parâmetros!$B$5,"B","C"))</f>
        <v>C</v>
      </c>
      <c r="C1176" s="6" t="s">
        <v>2596</v>
      </c>
      <c r="D1176" s="6" t="s">
        <v>2225</v>
      </c>
      <c r="E1176" s="6" t="s">
        <v>2226</v>
      </c>
      <c r="F1176" s="6" t="s">
        <v>2597</v>
      </c>
      <c r="G1176" s="7" t="n">
        <f aca="false">J1176*S1176</f>
        <v>382.648806701438</v>
      </c>
      <c r="H1176" s="7" t="n">
        <f aca="false">I1176*Parâmetros!$B$6/100*S1176</f>
        <v>15.7255113007744</v>
      </c>
      <c r="I1176" s="8" t="n">
        <v>28673</v>
      </c>
      <c r="J1176" s="8" t="n">
        <v>6977</v>
      </c>
      <c r="K1176" s="9" t="n">
        <f aca="false">J1176/I1176</f>
        <v>0.243329961985143</v>
      </c>
      <c r="L1176" s="10" t="n">
        <v>0.223</v>
      </c>
      <c r="M1176" s="6" t="str">
        <f aca="false">IF(K1176&gt;L1176,"sim","não")</f>
        <v>sim</v>
      </c>
      <c r="N1176" s="11" t="n">
        <v>0.26</v>
      </c>
      <c r="O1176" s="8" t="n">
        <v>10011</v>
      </c>
      <c r="P1176" s="8" t="n">
        <v>8970</v>
      </c>
      <c r="Q1176" s="9" t="n">
        <f aca="false">O1176/(O1176+P1176)</f>
        <v>0.527422159001106</v>
      </c>
      <c r="R1176" s="10" t="n">
        <v>0.582</v>
      </c>
      <c r="S1176" s="12" t="n">
        <f aca="false">2*Q1176-1</f>
        <v>0.0548443180022127</v>
      </c>
      <c r="T1176" s="10" t="n">
        <v>0.167</v>
      </c>
      <c r="U1176" s="6" t="s">
        <v>96</v>
      </c>
      <c r="V1176" s="6" t="s">
        <v>72</v>
      </c>
      <c r="W1176" s="6" t="s">
        <v>54</v>
      </c>
      <c r="X1176" s="6" t="s">
        <v>2598</v>
      </c>
      <c r="Y1176" s="8" t="n">
        <v>34654</v>
      </c>
    </row>
    <row r="1177" customFormat="false" ht="15" hidden="false" customHeight="false" outlineLevel="0" collapsed="false">
      <c r="A1177" s="5" t="n">
        <f aca="false">RANK(G1177,$G$2:$G$1311)</f>
        <v>1176</v>
      </c>
      <c r="B1177" s="6" t="str">
        <f aca="false">IF(G1177&gt;=Parâmetros!$B$4,"A",IF(G1177&gt;=Parâmetros!$B$5,"B","C"))</f>
        <v>C</v>
      </c>
      <c r="C1177" s="6" t="s">
        <v>2599</v>
      </c>
      <c r="D1177" s="6" t="s">
        <v>141</v>
      </c>
      <c r="E1177" s="6" t="s">
        <v>142</v>
      </c>
      <c r="F1177" s="6" t="s">
        <v>2562</v>
      </c>
      <c r="G1177" s="7" t="n">
        <f aca="false">J1177*S1177</f>
        <v>379.567734465458</v>
      </c>
      <c r="H1177" s="7" t="n">
        <f aca="false">I1177*Parâmetros!$B$6/100*S1177</f>
        <v>13.6575993824778</v>
      </c>
      <c r="I1177" s="8" t="n">
        <v>7988</v>
      </c>
      <c r="J1177" s="8" t="n">
        <v>2220</v>
      </c>
      <c r="K1177" s="9" t="n">
        <f aca="false">J1177/I1177</f>
        <v>0.277916875312969</v>
      </c>
      <c r="L1177" s="10" t="n">
        <v>0.298</v>
      </c>
      <c r="M1177" s="6" t="str">
        <f aca="false">IF(K1177&gt;L1177,"sim","não")</f>
        <v>não</v>
      </c>
      <c r="N1177" s="11" t="n">
        <v>-0.78</v>
      </c>
      <c r="O1177" s="8" t="n">
        <v>3034</v>
      </c>
      <c r="P1177" s="8" t="n">
        <v>2148</v>
      </c>
      <c r="Q1177" s="9" t="n">
        <f aca="false">O1177/(O1177+P1177)</f>
        <v>0.585488228483211</v>
      </c>
      <c r="R1177" s="10" t="n">
        <v>0.637</v>
      </c>
      <c r="S1177" s="12" t="n">
        <f aca="false">2*Q1177-1</f>
        <v>0.170976456966422</v>
      </c>
      <c r="T1177" s="10" t="n">
        <v>0.13</v>
      </c>
      <c r="U1177" s="6" t="s">
        <v>96</v>
      </c>
      <c r="V1177" s="6" t="s">
        <v>72</v>
      </c>
      <c r="W1177" s="6" t="s">
        <v>54</v>
      </c>
      <c r="X1177" s="6" t="s">
        <v>2600</v>
      </c>
      <c r="Y1177" s="8" t="n">
        <v>17479</v>
      </c>
    </row>
    <row r="1178" customFormat="false" ht="15" hidden="false" customHeight="false" outlineLevel="0" collapsed="false">
      <c r="A1178" s="5" t="n">
        <f aca="false">RANK(G1178,$G$2:$G$1311)</f>
        <v>1177</v>
      </c>
      <c r="B1178" s="6" t="str">
        <f aca="false">IF(G1178&gt;=Parâmetros!$B$4,"A",IF(G1178&gt;=Parâmetros!$B$5,"B","C"))</f>
        <v>C</v>
      </c>
      <c r="C1178" s="6" t="s">
        <v>2601</v>
      </c>
      <c r="D1178" s="6" t="s">
        <v>141</v>
      </c>
      <c r="E1178" s="6" t="s">
        <v>142</v>
      </c>
      <c r="F1178" s="6" t="s">
        <v>2602</v>
      </c>
      <c r="G1178" s="7" t="n">
        <f aca="false">J1178*S1178</f>
        <v>378.861707675533</v>
      </c>
      <c r="H1178" s="7" t="n">
        <f aca="false">I1178*Parâmetros!$B$6/100*S1178</f>
        <v>15.8113767600626</v>
      </c>
      <c r="I1178" s="8" t="n">
        <v>34347</v>
      </c>
      <c r="J1178" s="8" t="n">
        <v>8230</v>
      </c>
      <c r="K1178" s="9" t="n">
        <f aca="false">J1178/I1178</f>
        <v>0.239613357789618</v>
      </c>
      <c r="L1178" s="10" t="n">
        <v>0.213</v>
      </c>
      <c r="M1178" s="6" t="str">
        <f aca="false">IF(K1178&gt;L1178,"sim","não")</f>
        <v>sim</v>
      </c>
      <c r="N1178" s="11" t="n">
        <v>-0.65</v>
      </c>
      <c r="O1178" s="8" t="n">
        <v>11032</v>
      </c>
      <c r="P1178" s="8" t="n">
        <v>10061</v>
      </c>
      <c r="Q1178" s="9" t="n">
        <f aca="false">O1178/(O1178+P1178)</f>
        <v>0.523017114682596</v>
      </c>
      <c r="R1178" s="10" t="n">
        <v>0.543</v>
      </c>
      <c r="S1178" s="12" t="n">
        <f aca="false">2*Q1178-1</f>
        <v>0.0460342293651923</v>
      </c>
      <c r="T1178" s="10" t="n">
        <v>0.144</v>
      </c>
      <c r="U1178" s="6" t="s">
        <v>144</v>
      </c>
      <c r="V1178" s="6" t="s">
        <v>72</v>
      </c>
      <c r="W1178" s="6" t="s">
        <v>54</v>
      </c>
      <c r="X1178" s="6" t="s">
        <v>2603</v>
      </c>
      <c r="Y1178" s="8" t="n">
        <v>38776</v>
      </c>
    </row>
    <row r="1179" customFormat="false" ht="15" hidden="false" customHeight="false" outlineLevel="0" collapsed="false">
      <c r="A1179" s="5" t="n">
        <f aca="false">RANK(G1179,$G$2:$G$1311)</f>
        <v>1178</v>
      </c>
      <c r="B1179" s="6" t="str">
        <f aca="false">IF(G1179&gt;=Parâmetros!$B$4,"A",IF(G1179&gt;=Parâmetros!$B$5,"B","C"))</f>
        <v>C</v>
      </c>
      <c r="C1179" s="6" t="s">
        <v>2604</v>
      </c>
      <c r="D1179" s="6" t="s">
        <v>407</v>
      </c>
      <c r="E1179" s="6" t="s">
        <v>50</v>
      </c>
      <c r="F1179" s="6" t="s">
        <v>1054</v>
      </c>
      <c r="G1179" s="7" t="n">
        <f aca="false">J1179*S1179</f>
        <v>378.114776260646</v>
      </c>
      <c r="H1179" s="7" t="n">
        <f aca="false">I1179*Parâmetros!$B$6/100*S1179</f>
        <v>20.9452670001352</v>
      </c>
      <c r="I1179" s="8" t="n">
        <v>10054</v>
      </c>
      <c r="J1179" s="8" t="n">
        <v>1815</v>
      </c>
      <c r="K1179" s="9" t="n">
        <f aca="false">J1179/I1179</f>
        <v>0.180525164113786</v>
      </c>
      <c r="L1179" s="10" t="n">
        <v>0.173</v>
      </c>
      <c r="M1179" s="6" t="str">
        <f aca="false">IF(K1179&gt;L1179,"sim","não")</f>
        <v>sim</v>
      </c>
      <c r="N1179" s="11" t="n">
        <v>-0.55</v>
      </c>
      <c r="O1179" s="8" t="n">
        <v>4469</v>
      </c>
      <c r="P1179" s="8" t="n">
        <v>2928</v>
      </c>
      <c r="Q1179" s="9" t="n">
        <f aca="false">O1179/(O1179+P1179)</f>
        <v>0.604163850209544</v>
      </c>
      <c r="R1179" s="10" t="n">
        <v>0.658</v>
      </c>
      <c r="S1179" s="12" t="n">
        <f aca="false">2*Q1179-1</f>
        <v>0.208327700419089</v>
      </c>
      <c r="T1179" s="10" t="n">
        <v>0.103</v>
      </c>
      <c r="U1179" s="6" t="s">
        <v>71</v>
      </c>
      <c r="V1179" s="6" t="s">
        <v>72</v>
      </c>
      <c r="W1179" s="6" t="s">
        <v>211</v>
      </c>
      <c r="X1179" s="6" t="s">
        <v>2605</v>
      </c>
      <c r="Y1179" s="8" t="n">
        <v>10896</v>
      </c>
    </row>
    <row r="1180" customFormat="false" ht="15" hidden="false" customHeight="false" outlineLevel="0" collapsed="false">
      <c r="A1180" s="5" t="n">
        <f aca="false">RANK(G1180,$G$2:$G$1311)</f>
        <v>1179</v>
      </c>
      <c r="B1180" s="6" t="str">
        <f aca="false">IF(G1180&gt;=Parâmetros!$B$4,"A",IF(G1180&gt;=Parâmetros!$B$5,"B","C"))</f>
        <v>C</v>
      </c>
      <c r="C1180" s="6" t="s">
        <v>2606</v>
      </c>
      <c r="D1180" s="6" t="s">
        <v>75</v>
      </c>
      <c r="E1180" s="6" t="s">
        <v>50</v>
      </c>
      <c r="F1180" s="6" t="s">
        <v>708</v>
      </c>
      <c r="G1180" s="7" t="n">
        <f aca="false">J1180*S1180</f>
        <v>377.321781180737</v>
      </c>
      <c r="H1180" s="7" t="n">
        <f aca="false">I1180*Parâmetros!$B$6/100*S1180</f>
        <v>28.2114366310699</v>
      </c>
      <c r="I1180" s="8" t="n">
        <v>12546</v>
      </c>
      <c r="J1180" s="8" t="n">
        <v>1678</v>
      </c>
      <c r="K1180" s="9" t="n">
        <f aca="false">J1180/I1180</f>
        <v>0.133747808066316</v>
      </c>
      <c r="L1180" s="10" t="n">
        <v>0.132</v>
      </c>
      <c r="M1180" s="6" t="str">
        <f aca="false">IF(K1180&gt;L1180,"sim","não")</f>
        <v>sim</v>
      </c>
      <c r="N1180" s="11" t="n">
        <v>-0.9</v>
      </c>
      <c r="O1180" s="8" t="n">
        <v>6079</v>
      </c>
      <c r="P1180" s="8" t="n">
        <v>3847</v>
      </c>
      <c r="Q1180" s="9" t="n">
        <f aca="false">O1180/(O1180+P1180)</f>
        <v>0.612431996776144</v>
      </c>
      <c r="R1180" s="10" t="n">
        <v>0.64</v>
      </c>
      <c r="S1180" s="12" t="n">
        <f aca="false">2*Q1180-1</f>
        <v>0.224863993552287</v>
      </c>
      <c r="T1180" s="10" t="n">
        <v>0.08</v>
      </c>
      <c r="U1180" s="6" t="s">
        <v>63</v>
      </c>
      <c r="V1180" s="6" t="s">
        <v>59</v>
      </c>
      <c r="W1180" s="6" t="s">
        <v>54</v>
      </c>
      <c r="X1180" s="6" t="s">
        <v>2607</v>
      </c>
      <c r="Y1180" s="8" t="n">
        <v>14027</v>
      </c>
    </row>
    <row r="1181" customFormat="false" ht="15" hidden="false" customHeight="false" outlineLevel="0" collapsed="false">
      <c r="A1181" s="5" t="n">
        <f aca="false">RANK(G1181,$G$2:$G$1311)</f>
        <v>1180</v>
      </c>
      <c r="B1181" s="6" t="str">
        <f aca="false">IF(G1181&gt;=Parâmetros!$B$4,"A",IF(G1181&gt;=Parâmetros!$B$5,"B","C"))</f>
        <v>C</v>
      </c>
      <c r="C1181" s="6" t="s">
        <v>2608</v>
      </c>
      <c r="D1181" s="6" t="s">
        <v>141</v>
      </c>
      <c r="E1181" s="6" t="s">
        <v>142</v>
      </c>
      <c r="F1181" s="6" t="s">
        <v>2505</v>
      </c>
      <c r="G1181" s="7" t="n">
        <f aca="false">J1181*S1181</f>
        <v>373.004329004329</v>
      </c>
      <c r="H1181" s="7" t="n">
        <f aca="false">I1181*Parâmetros!$B$6/100*S1181</f>
        <v>18.2337662337662</v>
      </c>
      <c r="I1181" s="8" t="n">
        <v>8100</v>
      </c>
      <c r="J1181" s="8" t="n">
        <v>1657</v>
      </c>
      <c r="K1181" s="9" t="n">
        <f aca="false">J1181/I1181</f>
        <v>0.204567901234568</v>
      </c>
      <c r="L1181" s="10" t="n">
        <v>0.227</v>
      </c>
      <c r="M1181" s="6" t="str">
        <f aca="false">IF(K1181&gt;L1181,"sim","não")</f>
        <v>não</v>
      </c>
      <c r="N1181" s="11" t="n">
        <v>-1.34</v>
      </c>
      <c r="O1181" s="8" t="n">
        <v>3396</v>
      </c>
      <c r="P1181" s="8" t="n">
        <v>2148</v>
      </c>
      <c r="Q1181" s="9" t="n">
        <f aca="false">O1181/(O1181+P1181)</f>
        <v>0.612554112554113</v>
      </c>
      <c r="R1181" s="10" t="n">
        <v>0.676</v>
      </c>
      <c r="S1181" s="12" t="n">
        <f aca="false">2*Q1181-1</f>
        <v>0.225108225108225</v>
      </c>
      <c r="T1181" s="10" t="n">
        <v>0.136</v>
      </c>
      <c r="U1181" s="6"/>
      <c r="V1181" s="6"/>
      <c r="W1181" s="6" t="s">
        <v>54</v>
      </c>
      <c r="X1181" s="6" t="s">
        <v>2609</v>
      </c>
      <c r="Y1181" s="8" t="n">
        <v>10373</v>
      </c>
    </row>
    <row r="1182" customFormat="false" ht="15" hidden="false" customHeight="false" outlineLevel="0" collapsed="false">
      <c r="A1182" s="5" t="n">
        <f aca="false">RANK(G1182,$G$2:$G$1311)</f>
        <v>1181</v>
      </c>
      <c r="B1182" s="6" t="str">
        <f aca="false">IF(G1182&gt;=Parâmetros!$B$4,"A",IF(G1182&gt;=Parâmetros!$B$5,"B","C"))</f>
        <v>C</v>
      </c>
      <c r="C1182" s="6" t="s">
        <v>2610</v>
      </c>
      <c r="D1182" s="6" t="s">
        <v>2288</v>
      </c>
      <c r="E1182" s="6" t="s">
        <v>1799</v>
      </c>
      <c r="F1182" s="6" t="s">
        <v>2611</v>
      </c>
      <c r="G1182" s="7" t="n">
        <f aca="false">J1182*S1182</f>
        <v>367.153416557162</v>
      </c>
      <c r="H1182" s="7" t="n">
        <f aca="false">I1182*Parâmetros!$B$6/100*S1182</f>
        <v>15.1167378449409</v>
      </c>
      <c r="I1182" s="8" t="n">
        <v>8601</v>
      </c>
      <c r="J1182" s="8" t="n">
        <v>2089</v>
      </c>
      <c r="K1182" s="9" t="n">
        <f aca="false">J1182/I1182</f>
        <v>0.24287873503081</v>
      </c>
      <c r="L1182" s="10" t="n">
        <v>0.227</v>
      </c>
      <c r="M1182" s="6" t="str">
        <f aca="false">IF(K1182&gt;L1182,"sim","não")</f>
        <v>sim</v>
      </c>
      <c r="N1182" s="11" t="n">
        <v>0.99</v>
      </c>
      <c r="O1182" s="8" t="n">
        <v>3579</v>
      </c>
      <c r="P1182" s="8" t="n">
        <v>2509</v>
      </c>
      <c r="Q1182" s="9" t="n">
        <f aca="false">O1182/(O1182+P1182)</f>
        <v>0.587877792378449</v>
      </c>
      <c r="R1182" s="10" t="n">
        <v>0.631</v>
      </c>
      <c r="S1182" s="12" t="n">
        <f aca="false">2*Q1182-1</f>
        <v>0.175755584756899</v>
      </c>
      <c r="T1182" s="10" t="n">
        <v>0.132</v>
      </c>
      <c r="U1182" s="6" t="s">
        <v>96</v>
      </c>
      <c r="V1182" s="6" t="s">
        <v>72</v>
      </c>
      <c r="W1182" s="6" t="s">
        <v>54</v>
      </c>
      <c r="X1182" s="6" t="s">
        <v>2612</v>
      </c>
      <c r="Y1182" s="8" t="n">
        <v>11100</v>
      </c>
    </row>
    <row r="1183" customFormat="false" ht="15" hidden="false" customHeight="false" outlineLevel="0" collapsed="false">
      <c r="A1183" s="5" t="n">
        <f aca="false">RANK(G1183,$G$2:$G$1311)</f>
        <v>1182</v>
      </c>
      <c r="B1183" s="6" t="str">
        <f aca="false">IF(G1183&gt;=Parâmetros!$B$4,"A",IF(G1183&gt;=Parâmetros!$B$5,"B","C"))</f>
        <v>C</v>
      </c>
      <c r="C1183" s="6" t="s">
        <v>2613</v>
      </c>
      <c r="D1183" s="6" t="s">
        <v>141</v>
      </c>
      <c r="E1183" s="6" t="s">
        <v>142</v>
      </c>
      <c r="F1183" s="6" t="s">
        <v>2602</v>
      </c>
      <c r="G1183" s="7" t="n">
        <f aca="false">J1183*S1183</f>
        <v>363.295410764873</v>
      </c>
      <c r="H1183" s="7" t="n">
        <f aca="false">I1183*Parâmetros!$B$6/100*S1183</f>
        <v>22.916376203966</v>
      </c>
      <c r="I1183" s="8" t="n">
        <v>12906</v>
      </c>
      <c r="J1183" s="8" t="n">
        <v>2046</v>
      </c>
      <c r="K1183" s="9" t="n">
        <f aca="false">J1183/I1183</f>
        <v>0.158530915853092</v>
      </c>
      <c r="L1183" s="10" t="n">
        <v>0.158</v>
      </c>
      <c r="M1183" s="6" t="str">
        <f aca="false">IF(K1183&gt;L1183,"sim","não")</f>
        <v>sim</v>
      </c>
      <c r="N1183" s="11" t="n">
        <v>-1</v>
      </c>
      <c r="O1183" s="8" t="n">
        <v>5196</v>
      </c>
      <c r="P1183" s="8" t="n">
        <v>3629</v>
      </c>
      <c r="Q1183" s="9" t="n">
        <f aca="false">O1183/(O1183+P1183)</f>
        <v>0.588781869688385</v>
      </c>
      <c r="R1183" s="10" t="n">
        <v>0.625</v>
      </c>
      <c r="S1183" s="12" t="n">
        <f aca="false">2*Q1183-1</f>
        <v>0.177563739376771</v>
      </c>
      <c r="T1183" s="10" t="n">
        <v>0.103</v>
      </c>
      <c r="U1183" s="6" t="s">
        <v>1747</v>
      </c>
      <c r="V1183" s="6" t="s">
        <v>72</v>
      </c>
      <c r="W1183" s="6" t="s">
        <v>54</v>
      </c>
      <c r="X1183" s="6" t="s">
        <v>2614</v>
      </c>
      <c r="Y1183" s="8" t="n">
        <v>16279</v>
      </c>
    </row>
    <row r="1184" customFormat="false" ht="15" hidden="false" customHeight="false" outlineLevel="0" collapsed="false">
      <c r="A1184" s="5" t="n">
        <f aca="false">RANK(G1184,$G$2:$G$1311)</f>
        <v>1183</v>
      </c>
      <c r="B1184" s="6" t="str">
        <f aca="false">IF(G1184&gt;=Parâmetros!$B$4,"A",IF(G1184&gt;=Parâmetros!$B$5,"B","C"))</f>
        <v>C</v>
      </c>
      <c r="C1184" s="6" t="s">
        <v>2615</v>
      </c>
      <c r="D1184" s="6" t="s">
        <v>86</v>
      </c>
      <c r="E1184" s="6" t="s">
        <v>50</v>
      </c>
      <c r="F1184" s="6" t="s">
        <v>2347</v>
      </c>
      <c r="G1184" s="7" t="n">
        <f aca="false">J1184*S1184</f>
        <v>361.962962962963</v>
      </c>
      <c r="H1184" s="7" t="n">
        <f aca="false">I1184*Parâmetros!$B$6/100*S1184</f>
        <v>18.7548677248677</v>
      </c>
      <c r="I1184" s="8" t="n">
        <v>12223</v>
      </c>
      <c r="J1184" s="8" t="n">
        <v>2359</v>
      </c>
      <c r="K1184" s="9" t="n">
        <f aca="false">J1184/I1184</f>
        <v>0.192996809293954</v>
      </c>
      <c r="L1184" s="10" t="n">
        <v>0.264</v>
      </c>
      <c r="M1184" s="6" t="str">
        <f aca="false">IF(K1184&gt;L1184,"sim","não")</f>
        <v>não</v>
      </c>
      <c r="N1184" s="11" t="n">
        <v>1.25</v>
      </c>
      <c r="O1184" s="8" t="n">
        <v>5232</v>
      </c>
      <c r="P1184" s="8" t="n">
        <v>3840</v>
      </c>
      <c r="Q1184" s="9" t="n">
        <f aca="false">O1184/(O1184+P1184)</f>
        <v>0.576719576719577</v>
      </c>
      <c r="R1184" s="10" t="n">
        <v>0.638</v>
      </c>
      <c r="S1184" s="12" t="n">
        <f aca="false">2*Q1184-1</f>
        <v>0.153439153439154</v>
      </c>
      <c r="T1184" s="10" t="n">
        <v>0.08</v>
      </c>
      <c r="U1184" s="6" t="s">
        <v>58</v>
      </c>
      <c r="V1184" s="6" t="s">
        <v>59</v>
      </c>
      <c r="W1184" s="6" t="s">
        <v>54</v>
      </c>
      <c r="X1184" s="6" t="s">
        <v>2616</v>
      </c>
      <c r="Y1184" s="8" t="n">
        <v>14404</v>
      </c>
    </row>
    <row r="1185" customFormat="false" ht="15" hidden="false" customHeight="false" outlineLevel="0" collapsed="false">
      <c r="A1185" s="5" t="n">
        <f aca="false">RANK(G1185,$G$2:$G$1311)</f>
        <v>1184</v>
      </c>
      <c r="B1185" s="6" t="str">
        <f aca="false">IF(G1185&gt;=Parâmetros!$B$4,"A",IF(G1185&gt;=Parâmetros!$B$5,"B","C"))</f>
        <v>C</v>
      </c>
      <c r="C1185" s="6" t="s">
        <v>2617</v>
      </c>
      <c r="D1185" s="6" t="s">
        <v>1909</v>
      </c>
      <c r="E1185" s="6" t="s">
        <v>209</v>
      </c>
      <c r="F1185" s="6" t="s">
        <v>2146</v>
      </c>
      <c r="G1185" s="7" t="n">
        <f aca="false">J1185*S1185</f>
        <v>359.015488129998</v>
      </c>
      <c r="H1185" s="7" t="n">
        <f aca="false">I1185*Parâmetros!$B$6/100*S1185</f>
        <v>16.6960784562651</v>
      </c>
      <c r="I1185" s="8" t="n">
        <v>11231</v>
      </c>
      <c r="J1185" s="8" t="n">
        <v>2415</v>
      </c>
      <c r="K1185" s="9" t="n">
        <f aca="false">J1185/I1185</f>
        <v>0.215029828154216</v>
      </c>
      <c r="L1185" s="10" t="n">
        <v>0.214</v>
      </c>
      <c r="M1185" s="6" t="str">
        <f aca="false">IF(K1185&gt;L1185,"sim","não")</f>
        <v>sim</v>
      </c>
      <c r="N1185" s="11" t="n">
        <v>1.01</v>
      </c>
      <c r="O1185" s="8" t="n">
        <v>4524</v>
      </c>
      <c r="P1185" s="8" t="n">
        <v>3353</v>
      </c>
      <c r="Q1185" s="9" t="n">
        <f aca="false">O1185/(O1185+P1185)</f>
        <v>0.574330328805383</v>
      </c>
      <c r="R1185" s="10" t="n">
        <v>0.645</v>
      </c>
      <c r="S1185" s="12" t="n">
        <f aca="false">2*Q1185-1</f>
        <v>0.148660657610765</v>
      </c>
      <c r="T1185" s="10" t="n">
        <v>0.116</v>
      </c>
      <c r="U1185" s="6" t="s">
        <v>68</v>
      </c>
      <c r="V1185" s="6" t="s">
        <v>53</v>
      </c>
      <c r="W1185" s="6" t="s">
        <v>211</v>
      </c>
      <c r="X1185" s="6" t="s">
        <v>2618</v>
      </c>
      <c r="Y1185" s="8" t="n">
        <v>14011</v>
      </c>
    </row>
    <row r="1186" customFormat="false" ht="15" hidden="false" customHeight="false" outlineLevel="0" collapsed="false">
      <c r="A1186" s="5" t="n">
        <f aca="false">RANK(G1186,$G$2:$G$1311)</f>
        <v>1185</v>
      </c>
      <c r="B1186" s="6" t="str">
        <f aca="false">IF(G1186&gt;=Parâmetros!$B$4,"A",IF(G1186&gt;=Parâmetros!$B$5,"B","C"))</f>
        <v>C</v>
      </c>
      <c r="C1186" s="6" t="s">
        <v>2619</v>
      </c>
      <c r="D1186" s="6" t="s">
        <v>177</v>
      </c>
      <c r="E1186" s="6" t="s">
        <v>50</v>
      </c>
      <c r="F1186" s="6" t="s">
        <v>1486</v>
      </c>
      <c r="G1186" s="7" t="n">
        <f aca="false">J1186*S1186</f>
        <v>358.24289008455</v>
      </c>
      <c r="H1186" s="7" t="n">
        <f aca="false">I1186*Parâmetros!$B$6/100*S1186</f>
        <v>16.2821829362029</v>
      </c>
      <c r="I1186" s="8" t="n">
        <v>14944</v>
      </c>
      <c r="J1186" s="8" t="n">
        <v>3288</v>
      </c>
      <c r="K1186" s="9" t="n">
        <f aca="false">J1186/I1186</f>
        <v>0.220021413276231</v>
      </c>
      <c r="L1186" s="10" t="n">
        <v>0.224</v>
      </c>
      <c r="M1186" s="6" t="str">
        <f aca="false">IF(K1186&gt;L1186,"sim","não")</f>
        <v>não</v>
      </c>
      <c r="N1186" s="11" t="n">
        <v>2.66</v>
      </c>
      <c r="O1186" s="8" t="n">
        <v>5771</v>
      </c>
      <c r="P1186" s="8" t="n">
        <v>4637</v>
      </c>
      <c r="Q1186" s="9" t="n">
        <f aca="false">O1186/(O1186+P1186)</f>
        <v>0.554477325134512</v>
      </c>
      <c r="R1186" s="10" t="n">
        <v>0.59</v>
      </c>
      <c r="S1186" s="12" t="n">
        <f aca="false">2*Q1186-1</f>
        <v>0.108954650269024</v>
      </c>
      <c r="T1186" s="10" t="n">
        <v>0.071</v>
      </c>
      <c r="U1186" s="6" t="s">
        <v>68</v>
      </c>
      <c r="V1186" s="6" t="s">
        <v>53</v>
      </c>
      <c r="W1186" s="6" t="s">
        <v>54</v>
      </c>
      <c r="X1186" s="6" t="s">
        <v>2620</v>
      </c>
      <c r="Y1186" s="8" t="n">
        <v>16365</v>
      </c>
    </row>
    <row r="1187" customFormat="false" ht="15" hidden="false" customHeight="false" outlineLevel="0" collapsed="false">
      <c r="A1187" s="5" t="n">
        <f aca="false">RANK(G1187,$G$2:$G$1311)</f>
        <v>1186</v>
      </c>
      <c r="B1187" s="6" t="str">
        <f aca="false">IF(G1187&gt;=Parâmetros!$B$4,"A",IF(G1187&gt;=Parâmetros!$B$5,"B","C"))</f>
        <v>C</v>
      </c>
      <c r="C1187" s="6" t="s">
        <v>2621</v>
      </c>
      <c r="D1187" s="6" t="s">
        <v>141</v>
      </c>
      <c r="E1187" s="6" t="s">
        <v>142</v>
      </c>
      <c r="F1187" s="6" t="s">
        <v>2622</v>
      </c>
      <c r="G1187" s="7" t="n">
        <f aca="false">J1187*S1187</f>
        <v>356.023488913637</v>
      </c>
      <c r="H1187" s="7" t="n">
        <f aca="false">I1187*Parâmetros!$B$6/100*S1187</f>
        <v>15.1829948364888</v>
      </c>
      <c r="I1187" s="8" t="n">
        <v>14892</v>
      </c>
      <c r="J1187" s="8" t="n">
        <v>3492</v>
      </c>
      <c r="K1187" s="9" t="n">
        <f aca="false">J1187/I1187</f>
        <v>0.234488315874295</v>
      </c>
      <c r="L1187" s="10" t="n">
        <v>0.235</v>
      </c>
      <c r="M1187" s="6" t="str">
        <f aca="false">IF(K1187&gt;L1187,"sim","não")</f>
        <v>não</v>
      </c>
      <c r="N1187" s="11" t="n">
        <v>-2.2</v>
      </c>
      <c r="O1187" s="8" t="n">
        <v>5442</v>
      </c>
      <c r="P1187" s="8" t="n">
        <v>4435</v>
      </c>
      <c r="Q1187" s="9" t="n">
        <f aca="false">O1187/(O1187+P1187)</f>
        <v>0.550977017312949</v>
      </c>
      <c r="R1187" s="10" t="n">
        <v>0.586</v>
      </c>
      <c r="S1187" s="12" t="n">
        <f aca="false">2*Q1187-1</f>
        <v>0.101954034625898</v>
      </c>
      <c r="T1187" s="10" t="n">
        <v>0.132</v>
      </c>
      <c r="U1187" s="6" t="s">
        <v>83</v>
      </c>
      <c r="V1187" s="6" t="s">
        <v>53</v>
      </c>
      <c r="W1187" s="6" t="s">
        <v>54</v>
      </c>
      <c r="X1187" s="6" t="s">
        <v>2623</v>
      </c>
      <c r="Y1187" s="8" t="n">
        <v>19150</v>
      </c>
    </row>
    <row r="1188" customFormat="false" ht="15" hidden="false" customHeight="false" outlineLevel="0" collapsed="false">
      <c r="A1188" s="5" t="n">
        <f aca="false">RANK(G1188,$G$2:$G$1311)</f>
        <v>1187</v>
      </c>
      <c r="B1188" s="6" t="str">
        <f aca="false">IF(G1188&gt;=Parâmetros!$B$4,"A",IF(G1188&gt;=Parâmetros!$B$5,"B","C"))</f>
        <v>C</v>
      </c>
      <c r="C1188" s="6" t="s">
        <v>2624</v>
      </c>
      <c r="D1188" s="6" t="s">
        <v>223</v>
      </c>
      <c r="E1188" s="6" t="s">
        <v>209</v>
      </c>
      <c r="F1188" s="6" t="s">
        <v>2554</v>
      </c>
      <c r="G1188" s="7" t="n">
        <f aca="false">J1188*S1188</f>
        <v>353.898877583132</v>
      </c>
      <c r="H1188" s="7" t="n">
        <f aca="false">I1188*Parâmetros!$B$6/100*S1188</f>
        <v>15.7856582397986</v>
      </c>
      <c r="I1188" s="8" t="n">
        <v>13212</v>
      </c>
      <c r="J1188" s="8" t="n">
        <v>2962</v>
      </c>
      <c r="K1188" s="9" t="n">
        <f aca="false">J1188/I1188</f>
        <v>0.224190130184681</v>
      </c>
      <c r="L1188" s="10" t="n">
        <v>0.24</v>
      </c>
      <c r="M1188" s="6" t="str">
        <f aca="false">IF(K1188&gt;L1188,"sim","não")</f>
        <v>não</v>
      </c>
      <c r="N1188" s="11" t="n">
        <v>2.4</v>
      </c>
      <c r="O1188" s="8" t="n">
        <v>5336</v>
      </c>
      <c r="P1188" s="8" t="n">
        <v>4197</v>
      </c>
      <c r="Q1188" s="9" t="n">
        <f aca="false">O1188/(O1188+P1188)</f>
        <v>0.559739851043743</v>
      </c>
      <c r="R1188" s="10" t="n">
        <v>0.603</v>
      </c>
      <c r="S1188" s="12" t="n">
        <f aca="false">2*Q1188-1</f>
        <v>0.119479702087486</v>
      </c>
      <c r="T1188" s="10" t="n">
        <v>0.07</v>
      </c>
      <c r="U1188" s="6" t="s">
        <v>52</v>
      </c>
      <c r="V1188" s="6" t="s">
        <v>53</v>
      </c>
      <c r="W1188" s="6" t="s">
        <v>54</v>
      </c>
      <c r="X1188" s="6" t="s">
        <v>2625</v>
      </c>
      <c r="Y1188" s="8" t="n">
        <v>13664</v>
      </c>
    </row>
    <row r="1189" customFormat="false" ht="15" hidden="false" customHeight="false" outlineLevel="0" collapsed="false">
      <c r="A1189" s="5" t="n">
        <f aca="false">RANK(G1189,$G$2:$G$1311)</f>
        <v>1188</v>
      </c>
      <c r="B1189" s="6" t="str">
        <f aca="false">IF(G1189&gt;=Parâmetros!$B$4,"A",IF(G1189&gt;=Parâmetros!$B$5,"B","C"))</f>
        <v>C</v>
      </c>
      <c r="C1189" s="6" t="s">
        <v>2626</v>
      </c>
      <c r="D1189" s="6" t="s">
        <v>2225</v>
      </c>
      <c r="E1189" s="6" t="s">
        <v>2226</v>
      </c>
      <c r="F1189" s="6" t="s">
        <v>2227</v>
      </c>
      <c r="G1189" s="7" t="n">
        <f aca="false">J1189*S1189</f>
        <v>348.634832052227</v>
      </c>
      <c r="H1189" s="7" t="n">
        <f aca="false">I1189*Parâmetros!$B$6/100*S1189</f>
        <v>14.6724281352006</v>
      </c>
      <c r="I1189" s="8" t="n">
        <v>14591</v>
      </c>
      <c r="J1189" s="8" t="n">
        <v>3467</v>
      </c>
      <c r="K1189" s="9" t="n">
        <f aca="false">J1189/I1189</f>
        <v>0.237612226715098</v>
      </c>
      <c r="L1189" s="10" t="n">
        <v>0.195</v>
      </c>
      <c r="M1189" s="6" t="str">
        <f aca="false">IF(K1189&gt;L1189,"sim","não")</f>
        <v>sim</v>
      </c>
      <c r="N1189" s="11" t="n">
        <v>-0.65</v>
      </c>
      <c r="O1189" s="8" t="n">
        <v>5226</v>
      </c>
      <c r="P1189" s="8" t="n">
        <v>4271</v>
      </c>
      <c r="Q1189" s="9" t="n">
        <f aca="false">O1189/(O1189+P1189)</f>
        <v>0.55027903548489</v>
      </c>
      <c r="R1189" s="10" t="n">
        <v>0.63</v>
      </c>
      <c r="S1189" s="12" t="n">
        <f aca="false">2*Q1189-1</f>
        <v>0.10055807096978</v>
      </c>
      <c r="T1189" s="10" t="n">
        <v>0.169</v>
      </c>
      <c r="U1189" s="6" t="s">
        <v>96</v>
      </c>
      <c r="V1189" s="6" t="s">
        <v>72</v>
      </c>
      <c r="W1189" s="6" t="s">
        <v>54</v>
      </c>
      <c r="X1189" s="6" t="s">
        <v>2627</v>
      </c>
      <c r="Y1189" s="8" t="n">
        <v>17504</v>
      </c>
    </row>
    <row r="1190" customFormat="false" ht="15" hidden="false" customHeight="false" outlineLevel="0" collapsed="false">
      <c r="A1190" s="5" t="n">
        <f aca="false">RANK(G1190,$G$2:$G$1311)</f>
        <v>1189</v>
      </c>
      <c r="B1190" s="6" t="str">
        <f aca="false">IF(G1190&gt;=Parâmetros!$B$4,"A",IF(G1190&gt;=Parâmetros!$B$5,"B","C"))</f>
        <v>C</v>
      </c>
      <c r="C1190" s="6" t="s">
        <v>2424</v>
      </c>
      <c r="D1190" s="6" t="s">
        <v>177</v>
      </c>
      <c r="E1190" s="6" t="s">
        <v>50</v>
      </c>
      <c r="F1190" s="6" t="s">
        <v>1486</v>
      </c>
      <c r="G1190" s="7" t="n">
        <f aca="false">J1190*S1190</f>
        <v>347.01010053776</v>
      </c>
      <c r="H1190" s="7" t="n">
        <f aca="false">I1190*Parâmetros!$B$6/100*S1190</f>
        <v>18.3846163198504</v>
      </c>
      <c r="I1190" s="8" t="n">
        <v>29494</v>
      </c>
      <c r="J1190" s="8" t="n">
        <v>5567</v>
      </c>
      <c r="K1190" s="9" t="n">
        <f aca="false">J1190/I1190</f>
        <v>0.188750254289008</v>
      </c>
      <c r="L1190" s="10" t="n">
        <v>0.209</v>
      </c>
      <c r="M1190" s="6" t="str">
        <f aca="false">IF(K1190&gt;L1190,"sim","não")</f>
        <v>não</v>
      </c>
      <c r="N1190" s="11" t="n">
        <v>1.05</v>
      </c>
      <c r="O1190" s="8" t="n">
        <v>11359</v>
      </c>
      <c r="P1190" s="8" t="n">
        <v>10026</v>
      </c>
      <c r="Q1190" s="9" t="n">
        <f aca="false">O1190/(O1190+P1190)</f>
        <v>0.531166705634791</v>
      </c>
      <c r="R1190" s="10" t="n">
        <v>0.557</v>
      </c>
      <c r="S1190" s="12" t="n">
        <f aca="false">2*Q1190-1</f>
        <v>0.0623334112695815</v>
      </c>
      <c r="T1190" s="10" t="n">
        <v>0.086</v>
      </c>
      <c r="U1190" s="6" t="s">
        <v>96</v>
      </c>
      <c r="V1190" s="6" t="s">
        <v>72</v>
      </c>
      <c r="W1190" s="6" t="s">
        <v>54</v>
      </c>
      <c r="X1190" s="6" t="s">
        <v>2628</v>
      </c>
      <c r="Y1190" s="8" t="n">
        <v>35370</v>
      </c>
    </row>
    <row r="1191" customFormat="false" ht="15" hidden="false" customHeight="false" outlineLevel="0" collapsed="false">
      <c r="A1191" s="5" t="n">
        <f aca="false">RANK(G1191,$G$2:$G$1311)</f>
        <v>1190</v>
      </c>
      <c r="B1191" s="6" t="str">
        <f aca="false">IF(G1191&gt;=Parâmetros!$B$4,"A",IF(G1191&gt;=Parâmetros!$B$5,"B","C"))</f>
        <v>C</v>
      </c>
      <c r="C1191" s="6" t="s">
        <v>2629</v>
      </c>
      <c r="D1191" s="6" t="s">
        <v>141</v>
      </c>
      <c r="E1191" s="6" t="s">
        <v>142</v>
      </c>
      <c r="F1191" s="6" t="s">
        <v>2278</v>
      </c>
      <c r="G1191" s="7" t="n">
        <f aca="false">J1191*S1191</f>
        <v>339.552842520656</v>
      </c>
      <c r="H1191" s="7" t="n">
        <f aca="false">I1191*Parâmetros!$B$6/100*S1191</f>
        <v>13.0220693057097</v>
      </c>
      <c r="I1191" s="8" t="n">
        <v>12556</v>
      </c>
      <c r="J1191" s="8" t="n">
        <v>3274</v>
      </c>
      <c r="K1191" s="9" t="n">
        <f aca="false">J1191/I1191</f>
        <v>0.260751831793565</v>
      </c>
      <c r="L1191" s="10" t="n">
        <v>0.265</v>
      </c>
      <c r="M1191" s="6" t="str">
        <f aca="false">IF(K1191&gt;L1191,"sim","não")</f>
        <v>não</v>
      </c>
      <c r="N1191" s="11" t="n">
        <v>-1.68</v>
      </c>
      <c r="O1191" s="8" t="n">
        <v>4475</v>
      </c>
      <c r="P1191" s="8" t="n">
        <v>3634</v>
      </c>
      <c r="Q1191" s="9" t="n">
        <f aca="false">O1191/(O1191+P1191)</f>
        <v>0.551855962510791</v>
      </c>
      <c r="R1191" s="10" t="n">
        <v>0.585</v>
      </c>
      <c r="S1191" s="12" t="n">
        <f aca="false">2*Q1191-1</f>
        <v>0.103711925021581</v>
      </c>
      <c r="T1191" s="10" t="n">
        <v>0.158</v>
      </c>
      <c r="U1191" s="6" t="s">
        <v>715</v>
      </c>
      <c r="V1191" s="6" t="s">
        <v>72</v>
      </c>
      <c r="W1191" s="6" t="s">
        <v>54</v>
      </c>
      <c r="X1191" s="6" t="s">
        <v>2630</v>
      </c>
      <c r="Y1191" s="8" t="n">
        <v>13978</v>
      </c>
    </row>
    <row r="1192" customFormat="false" ht="15" hidden="false" customHeight="false" outlineLevel="0" collapsed="false">
      <c r="A1192" s="5" t="n">
        <f aca="false">RANK(G1192,$G$2:$G$1311)</f>
        <v>1191</v>
      </c>
      <c r="B1192" s="6" t="str">
        <f aca="false">IF(G1192&gt;=Parâmetros!$B$4,"A",IF(G1192&gt;=Parâmetros!$B$5,"B","C"))</f>
        <v>C</v>
      </c>
      <c r="C1192" s="6" t="s">
        <v>2631</v>
      </c>
      <c r="D1192" s="6" t="s">
        <v>141</v>
      </c>
      <c r="E1192" s="6" t="s">
        <v>142</v>
      </c>
      <c r="F1192" s="6" t="s">
        <v>2281</v>
      </c>
      <c r="G1192" s="7" t="n">
        <f aca="false">J1192*S1192</f>
        <v>337.949251677275</v>
      </c>
      <c r="H1192" s="7" t="n">
        <f aca="false">I1192*Parâmetros!$B$6/100*S1192</f>
        <v>17.0340495441252</v>
      </c>
      <c r="I1192" s="8" t="n">
        <v>8231</v>
      </c>
      <c r="J1192" s="8" t="n">
        <v>1633</v>
      </c>
      <c r="K1192" s="9" t="n">
        <f aca="false">J1192/I1192</f>
        <v>0.198396306645608</v>
      </c>
      <c r="L1192" s="10" t="n">
        <v>0.178</v>
      </c>
      <c r="M1192" s="6" t="str">
        <f aca="false">IF(K1192&gt;L1192,"sim","não")</f>
        <v>sim</v>
      </c>
      <c r="N1192" s="11" t="n">
        <v>-0.09</v>
      </c>
      <c r="O1192" s="8" t="n">
        <v>3508</v>
      </c>
      <c r="P1192" s="8" t="n">
        <v>2305</v>
      </c>
      <c r="Q1192" s="9" t="n">
        <f aca="false">O1192/(O1192+P1192)</f>
        <v>0.603474969895063</v>
      </c>
      <c r="R1192" s="10" t="n">
        <v>0.64</v>
      </c>
      <c r="S1192" s="12" t="n">
        <f aca="false">2*Q1192-1</f>
        <v>0.206949939790126</v>
      </c>
      <c r="T1192" s="10" t="n">
        <v>0.121</v>
      </c>
      <c r="U1192" s="6" t="s">
        <v>102</v>
      </c>
      <c r="V1192" s="6" t="s">
        <v>72</v>
      </c>
      <c r="W1192" s="6" t="s">
        <v>54</v>
      </c>
      <c r="X1192" s="6" t="s">
        <v>2632</v>
      </c>
      <c r="Y1192" s="8" t="n">
        <v>10167</v>
      </c>
    </row>
    <row r="1193" customFormat="false" ht="15" hidden="false" customHeight="false" outlineLevel="0" collapsed="false">
      <c r="A1193" s="5" t="n">
        <f aca="false">RANK(G1193,$G$2:$G$1311)</f>
        <v>1192</v>
      </c>
      <c r="B1193" s="6" t="str">
        <f aca="false">IF(G1193&gt;=Parâmetros!$B$4,"A",IF(G1193&gt;=Parâmetros!$B$5,"B","C"))</f>
        <v>C</v>
      </c>
      <c r="C1193" s="6" t="s">
        <v>2633</v>
      </c>
      <c r="D1193" s="6" t="s">
        <v>208</v>
      </c>
      <c r="E1193" s="6" t="s">
        <v>209</v>
      </c>
      <c r="F1193" s="6" t="s">
        <v>1991</v>
      </c>
      <c r="G1193" s="7" t="n">
        <f aca="false">J1193*S1193</f>
        <v>329.795250399902</v>
      </c>
      <c r="H1193" s="7" t="n">
        <f aca="false">I1193*Parâmetros!$B$6/100*S1193</f>
        <v>15.4325839793282</v>
      </c>
      <c r="I1193" s="8" t="n">
        <v>11109</v>
      </c>
      <c r="J1193" s="8" t="n">
        <v>2374</v>
      </c>
      <c r="K1193" s="9" t="n">
        <f aca="false">J1193/I1193</f>
        <v>0.213700603114592</v>
      </c>
      <c r="L1193" s="10" t="n">
        <v>0.241</v>
      </c>
      <c r="M1193" s="6" t="str">
        <f aca="false">IF(K1193&gt;L1193,"sim","não")</f>
        <v>não</v>
      </c>
      <c r="N1193" s="11" t="n">
        <v>7.47</v>
      </c>
      <c r="O1193" s="8" t="n">
        <v>4628</v>
      </c>
      <c r="P1193" s="8" t="n">
        <v>3499</v>
      </c>
      <c r="Q1193" s="9" t="n">
        <f aca="false">O1193/(O1193+P1193)</f>
        <v>0.569459825273779</v>
      </c>
      <c r="R1193" s="10" t="n">
        <v>0.569</v>
      </c>
      <c r="S1193" s="12" t="n">
        <f aca="false">2*Q1193-1</f>
        <v>0.138919650547558</v>
      </c>
      <c r="T1193" s="10" t="n">
        <v>0.058</v>
      </c>
      <c r="U1193" s="6" t="s">
        <v>68</v>
      </c>
      <c r="V1193" s="6" t="s">
        <v>53</v>
      </c>
      <c r="W1193" s="6" t="s">
        <v>211</v>
      </c>
      <c r="X1193" s="6" t="s">
        <v>2634</v>
      </c>
      <c r="Y1193" s="8" t="n">
        <v>17194</v>
      </c>
    </row>
    <row r="1194" customFormat="false" ht="15" hidden="false" customHeight="false" outlineLevel="0" collapsed="false">
      <c r="A1194" s="5" t="n">
        <f aca="false">RANK(G1194,$G$2:$G$1311)</f>
        <v>1193</v>
      </c>
      <c r="B1194" s="6" t="str">
        <f aca="false">IF(G1194&gt;=Parâmetros!$B$4,"A",IF(G1194&gt;=Parâmetros!$B$5,"B","C"))</f>
        <v>C</v>
      </c>
      <c r="C1194" s="6" t="s">
        <v>2635</v>
      </c>
      <c r="D1194" s="6" t="s">
        <v>2288</v>
      </c>
      <c r="E1194" s="6" t="s">
        <v>1799</v>
      </c>
      <c r="F1194" s="6" t="s">
        <v>2479</v>
      </c>
      <c r="G1194" s="7" t="n">
        <f aca="false">J1194*S1194</f>
        <v>324.618784530386</v>
      </c>
      <c r="H1194" s="7" t="n">
        <f aca="false">I1194*Parâmetros!$B$6/100*S1194</f>
        <v>9.64146408839778</v>
      </c>
      <c r="I1194" s="8" t="n">
        <v>9433</v>
      </c>
      <c r="J1194" s="8" t="n">
        <v>3176</v>
      </c>
      <c r="K1194" s="9" t="n">
        <f aca="false">J1194/I1194</f>
        <v>0.336690342414926</v>
      </c>
      <c r="L1194" s="10" t="n">
        <v>0.264</v>
      </c>
      <c r="M1194" s="6" t="str">
        <f aca="false">IF(K1194&gt;L1194,"sim","não")</f>
        <v>sim</v>
      </c>
      <c r="N1194" s="11" t="n">
        <v>2.06</v>
      </c>
      <c r="O1194" s="8" t="n">
        <v>3192</v>
      </c>
      <c r="P1194" s="8" t="n">
        <v>2600</v>
      </c>
      <c r="Q1194" s="9" t="n">
        <f aca="false">O1194/(O1194+P1194)</f>
        <v>0.551104972375691</v>
      </c>
      <c r="R1194" s="10" t="n">
        <v>0.58</v>
      </c>
      <c r="S1194" s="12" t="n">
        <f aca="false">2*Q1194-1</f>
        <v>0.102209944751381</v>
      </c>
      <c r="T1194" s="10" t="n">
        <v>0.104</v>
      </c>
      <c r="U1194" s="6" t="s">
        <v>102</v>
      </c>
      <c r="V1194" s="6" t="s">
        <v>72</v>
      </c>
      <c r="W1194" s="6" t="s">
        <v>54</v>
      </c>
      <c r="X1194" s="6" t="s">
        <v>2636</v>
      </c>
      <c r="Y1194" s="8" t="n">
        <v>12921</v>
      </c>
    </row>
    <row r="1195" customFormat="false" ht="15" hidden="false" customHeight="false" outlineLevel="0" collapsed="false">
      <c r="A1195" s="5" t="n">
        <f aca="false">RANK(G1195,$G$2:$G$1311)</f>
        <v>1194</v>
      </c>
      <c r="B1195" s="6" t="str">
        <f aca="false">IF(G1195&gt;=Parâmetros!$B$4,"A",IF(G1195&gt;=Parâmetros!$B$5,"B","C"))</f>
        <v>C</v>
      </c>
      <c r="C1195" s="6" t="s">
        <v>2637</v>
      </c>
      <c r="D1195" s="6" t="s">
        <v>1909</v>
      </c>
      <c r="E1195" s="6" t="s">
        <v>209</v>
      </c>
      <c r="F1195" s="6" t="s">
        <v>2637</v>
      </c>
      <c r="G1195" s="7" t="n">
        <f aca="false">J1195*S1195</f>
        <v>323.048977239989</v>
      </c>
      <c r="H1195" s="7" t="n">
        <f aca="false">I1195*Parâmetros!$B$6/100*S1195</f>
        <v>16.7123076923077</v>
      </c>
      <c r="I1195" s="8" t="n">
        <v>14418</v>
      </c>
      <c r="J1195" s="8" t="n">
        <v>2787</v>
      </c>
      <c r="K1195" s="9" t="n">
        <f aca="false">J1195/I1195</f>
        <v>0.193300041614648</v>
      </c>
      <c r="L1195" s="10" t="n">
        <v>0.198</v>
      </c>
      <c r="M1195" s="6" t="str">
        <f aca="false">IF(K1195&gt;L1195,"sim","não")</f>
        <v>não</v>
      </c>
      <c r="N1195" s="11" t="n">
        <v>2.01</v>
      </c>
      <c r="O1195" s="8" t="n">
        <v>5810</v>
      </c>
      <c r="P1195" s="8" t="n">
        <v>4603</v>
      </c>
      <c r="Q1195" s="9" t="n">
        <f aca="false">O1195/(O1195+P1195)</f>
        <v>0.55795640065303</v>
      </c>
      <c r="R1195" s="10" t="n">
        <v>0.606</v>
      </c>
      <c r="S1195" s="12" t="n">
        <f aca="false">2*Q1195-1</f>
        <v>0.11591280130606</v>
      </c>
      <c r="T1195" s="10" t="n">
        <v>0.106</v>
      </c>
      <c r="U1195" s="6" t="s">
        <v>68</v>
      </c>
      <c r="V1195" s="6" t="s">
        <v>53</v>
      </c>
      <c r="W1195" s="6" t="s">
        <v>211</v>
      </c>
      <c r="X1195" s="6" t="s">
        <v>2638</v>
      </c>
      <c r="Y1195" s="8" t="n">
        <v>18566</v>
      </c>
    </row>
    <row r="1196" customFormat="false" ht="15" hidden="false" customHeight="false" outlineLevel="0" collapsed="false">
      <c r="A1196" s="5" t="n">
        <f aca="false">RANK(G1196,$G$2:$G$1311)</f>
        <v>1195</v>
      </c>
      <c r="B1196" s="6" t="str">
        <f aca="false">IF(G1196&gt;=Parâmetros!$B$4,"A",IF(G1196&gt;=Parâmetros!$B$5,"B","C"))</f>
        <v>C</v>
      </c>
      <c r="C1196" s="6" t="s">
        <v>2639</v>
      </c>
      <c r="D1196" s="6" t="s">
        <v>407</v>
      </c>
      <c r="E1196" s="6" t="s">
        <v>50</v>
      </c>
      <c r="F1196" s="6" t="s">
        <v>1246</v>
      </c>
      <c r="G1196" s="7" t="n">
        <f aca="false">J1196*S1196</f>
        <v>322.76317361692</v>
      </c>
      <c r="H1196" s="7" t="n">
        <f aca="false">I1196*Parâmetros!$B$6/100*S1196</f>
        <v>18.804165372207</v>
      </c>
      <c r="I1196" s="8" t="n">
        <v>10982</v>
      </c>
      <c r="J1196" s="8" t="n">
        <v>1885</v>
      </c>
      <c r="K1196" s="9" t="n">
        <f aca="false">J1196/I1196</f>
        <v>0.171644509196868</v>
      </c>
      <c r="L1196" s="10" t="n">
        <v>0.158</v>
      </c>
      <c r="M1196" s="6" t="str">
        <f aca="false">IF(K1196&gt;L1196,"sim","não")</f>
        <v>sim</v>
      </c>
      <c r="N1196" s="11" t="n">
        <v>3.58</v>
      </c>
      <c r="O1196" s="8" t="n">
        <v>4901</v>
      </c>
      <c r="P1196" s="8" t="n">
        <v>3468</v>
      </c>
      <c r="Q1196" s="9" t="n">
        <f aca="false">O1196/(O1196+P1196)</f>
        <v>0.585613573903692</v>
      </c>
      <c r="R1196" s="10" t="n">
        <v>0.61</v>
      </c>
      <c r="S1196" s="12" t="n">
        <f aca="false">2*Q1196-1</f>
        <v>0.171227147807384</v>
      </c>
      <c r="T1196" s="10" t="n">
        <v>0.083</v>
      </c>
      <c r="U1196" s="6" t="s">
        <v>71</v>
      </c>
      <c r="V1196" s="6" t="s">
        <v>72</v>
      </c>
      <c r="W1196" s="6" t="s">
        <v>211</v>
      </c>
      <c r="X1196" s="6" t="s">
        <v>2640</v>
      </c>
      <c r="Y1196" s="8" t="n">
        <v>10351</v>
      </c>
    </row>
    <row r="1197" customFormat="false" ht="15" hidden="false" customHeight="false" outlineLevel="0" collapsed="false">
      <c r="A1197" s="5" t="n">
        <f aca="false">RANK(G1197,$G$2:$G$1311)</f>
        <v>1196</v>
      </c>
      <c r="B1197" s="6" t="str">
        <f aca="false">IF(G1197&gt;=Parâmetros!$B$4,"A",IF(G1197&gt;=Parâmetros!$B$5,"B","C"))</f>
        <v>C</v>
      </c>
      <c r="C1197" s="6" t="s">
        <v>2641</v>
      </c>
      <c r="D1197" s="6" t="s">
        <v>141</v>
      </c>
      <c r="E1197" s="6" t="s">
        <v>142</v>
      </c>
      <c r="F1197" s="6" t="s">
        <v>243</v>
      </c>
      <c r="G1197" s="7" t="n">
        <f aca="false">J1197*S1197</f>
        <v>319.444989488438</v>
      </c>
      <c r="H1197" s="7" t="n">
        <f aca="false">I1197*Parâmetros!$B$6/100*S1197</f>
        <v>10.0775893482831</v>
      </c>
      <c r="I1197" s="8" t="n">
        <v>9461</v>
      </c>
      <c r="J1197" s="8" t="n">
        <v>2999</v>
      </c>
      <c r="K1197" s="9" t="n">
        <f aca="false">J1197/I1197</f>
        <v>0.31698551950111</v>
      </c>
      <c r="L1197" s="10" t="n">
        <v>0.313</v>
      </c>
      <c r="M1197" s="6" t="str">
        <f aca="false">IF(K1197&gt;L1197,"sim","não")</f>
        <v>sim</v>
      </c>
      <c r="N1197" s="11" t="n">
        <v>-0.95</v>
      </c>
      <c r="O1197" s="8" t="n">
        <v>3158</v>
      </c>
      <c r="P1197" s="8" t="n">
        <v>2550</v>
      </c>
      <c r="Q1197" s="9" t="n">
        <f aca="false">O1197/(O1197+P1197)</f>
        <v>0.553258584442887</v>
      </c>
      <c r="R1197" s="10" t="n">
        <v>0.622</v>
      </c>
      <c r="S1197" s="12" t="n">
        <f aca="false">2*Q1197-1</f>
        <v>0.106517168885774</v>
      </c>
      <c r="T1197" s="10" t="n">
        <v>0.159</v>
      </c>
      <c r="U1197" s="6" t="s">
        <v>71</v>
      </c>
      <c r="V1197" s="6" t="s">
        <v>72</v>
      </c>
      <c r="W1197" s="6" t="s">
        <v>54</v>
      </c>
      <c r="X1197" s="6" t="s">
        <v>2642</v>
      </c>
      <c r="Y1197" s="8" t="n">
        <v>10327</v>
      </c>
    </row>
    <row r="1198" customFormat="false" ht="15" hidden="false" customHeight="false" outlineLevel="0" collapsed="false">
      <c r="A1198" s="5" t="n">
        <f aca="false">RANK(G1198,$G$2:$G$1311)</f>
        <v>1197</v>
      </c>
      <c r="B1198" s="6" t="str">
        <f aca="false">IF(G1198&gt;=Parâmetros!$B$4,"A",IF(G1198&gt;=Parâmetros!$B$5,"B","C"))</f>
        <v>C</v>
      </c>
      <c r="C1198" s="6" t="s">
        <v>2643</v>
      </c>
      <c r="D1198" s="6" t="s">
        <v>1909</v>
      </c>
      <c r="E1198" s="6" t="s">
        <v>209</v>
      </c>
      <c r="F1198" s="6" t="s">
        <v>2515</v>
      </c>
      <c r="G1198" s="7" t="n">
        <f aca="false">J1198*S1198</f>
        <v>315.273129525342</v>
      </c>
      <c r="H1198" s="7" t="n">
        <f aca="false">I1198*Parâmetros!$B$6/100*S1198</f>
        <v>15.9377695092518</v>
      </c>
      <c r="I1198" s="8" t="n">
        <v>13639</v>
      </c>
      <c r="J1198" s="8" t="n">
        <v>2698</v>
      </c>
      <c r="K1198" s="9" t="n">
        <f aca="false">J1198/I1198</f>
        <v>0.197815089082777</v>
      </c>
      <c r="L1198" s="10" t="n">
        <v>0.194</v>
      </c>
      <c r="M1198" s="6" t="str">
        <f aca="false">IF(K1198&gt;L1198,"sim","não")</f>
        <v>sim</v>
      </c>
      <c r="N1198" s="11" t="n">
        <v>0.92</v>
      </c>
      <c r="O1198" s="8" t="n">
        <v>5553</v>
      </c>
      <c r="P1198" s="8" t="n">
        <v>4391</v>
      </c>
      <c r="Q1198" s="9" t="n">
        <f aca="false">O1198/(O1198+P1198)</f>
        <v>0.55842719227675</v>
      </c>
      <c r="R1198" s="10" t="n">
        <v>0.599</v>
      </c>
      <c r="S1198" s="12" t="n">
        <f aca="false">2*Q1198-1</f>
        <v>0.1168543845535</v>
      </c>
      <c r="T1198" s="10" t="n">
        <v>0.097</v>
      </c>
      <c r="U1198" s="6" t="s">
        <v>68</v>
      </c>
      <c r="V1198" s="6" t="s">
        <v>53</v>
      </c>
      <c r="W1198" s="6" t="s">
        <v>211</v>
      </c>
      <c r="X1198" s="6" t="s">
        <v>2644</v>
      </c>
      <c r="Y1198" s="8" t="n">
        <v>17484</v>
      </c>
    </row>
    <row r="1199" customFormat="false" ht="15" hidden="false" customHeight="false" outlineLevel="0" collapsed="false">
      <c r="A1199" s="5" t="n">
        <f aca="false">RANK(G1199,$G$2:$G$1311)</f>
        <v>1198</v>
      </c>
      <c r="B1199" s="6" t="str">
        <f aca="false">IF(G1199&gt;=Parâmetros!$B$4,"A",IF(G1199&gt;=Parâmetros!$B$5,"B","C"))</f>
        <v>C</v>
      </c>
      <c r="C1199" s="6" t="s">
        <v>2645</v>
      </c>
      <c r="D1199" s="6" t="s">
        <v>86</v>
      </c>
      <c r="E1199" s="6" t="s">
        <v>50</v>
      </c>
      <c r="F1199" s="6" t="s">
        <v>1025</v>
      </c>
      <c r="G1199" s="7" t="n">
        <f aca="false">J1199*S1199</f>
        <v>314.949982752673</v>
      </c>
      <c r="H1199" s="7" t="n">
        <f aca="false">I1199*Parâmetros!$B$6/100*S1199</f>
        <v>22.8541428078648</v>
      </c>
      <c r="I1199" s="8" t="n">
        <v>7329</v>
      </c>
      <c r="J1199" s="8" t="n">
        <v>1010</v>
      </c>
      <c r="K1199" s="9" t="n">
        <f aca="false">J1199/I1199</f>
        <v>0.137808705143949</v>
      </c>
      <c r="L1199" s="10" t="n">
        <v>0.29</v>
      </c>
      <c r="M1199" s="6" t="str">
        <f aca="false">IF(K1199&gt;L1199,"sim","não")</f>
        <v>não</v>
      </c>
      <c r="N1199" s="11" t="n">
        <v>5.52</v>
      </c>
      <c r="O1199" s="8" t="n">
        <v>3803</v>
      </c>
      <c r="P1199" s="8" t="n">
        <v>1995</v>
      </c>
      <c r="Q1199" s="9" t="n">
        <f aca="false">O1199/(O1199+P1199)</f>
        <v>0.655915833045878</v>
      </c>
      <c r="R1199" s="10" t="n">
        <v>0.714</v>
      </c>
      <c r="S1199" s="12" t="n">
        <f aca="false">2*Q1199-1</f>
        <v>0.311831666091756</v>
      </c>
      <c r="T1199" s="10" t="n">
        <v>0.062</v>
      </c>
      <c r="U1199" s="6" t="s">
        <v>63</v>
      </c>
      <c r="V1199" s="6" t="s">
        <v>59</v>
      </c>
      <c r="W1199" s="6" t="s">
        <v>54</v>
      </c>
      <c r="X1199" s="6" t="s">
        <v>2646</v>
      </c>
      <c r="Y1199" s="8" t="n">
        <v>10186</v>
      </c>
    </row>
    <row r="1200" customFormat="false" ht="15" hidden="false" customHeight="false" outlineLevel="0" collapsed="false">
      <c r="A1200" s="5" t="n">
        <f aca="false">RANK(G1200,$G$2:$G$1311)</f>
        <v>1199</v>
      </c>
      <c r="B1200" s="6" t="str">
        <f aca="false">IF(G1200&gt;=Parâmetros!$B$4,"A",IF(G1200&gt;=Parâmetros!$B$5,"B","C"))</f>
        <v>C</v>
      </c>
      <c r="C1200" s="6" t="s">
        <v>2647</v>
      </c>
      <c r="D1200" s="6" t="s">
        <v>86</v>
      </c>
      <c r="E1200" s="6" t="s">
        <v>50</v>
      </c>
      <c r="F1200" s="6" t="s">
        <v>2347</v>
      </c>
      <c r="G1200" s="7" t="n">
        <f aca="false">J1200*S1200</f>
        <v>312.48</v>
      </c>
      <c r="H1200" s="7" t="n">
        <f aca="false">I1200*Parâmetros!$B$6/100*S1200</f>
        <v>12.4642</v>
      </c>
      <c r="I1200" s="8" t="n">
        <v>8903</v>
      </c>
      <c r="J1200" s="8" t="n">
        <v>2232</v>
      </c>
      <c r="K1200" s="9" t="n">
        <f aca="false">J1200/I1200</f>
        <v>0.250702010558239</v>
      </c>
      <c r="L1200" s="10" t="n">
        <v>0.258</v>
      </c>
      <c r="M1200" s="6" t="str">
        <f aca="false">IF(K1200&gt;L1200,"sim","não")</f>
        <v>não</v>
      </c>
      <c r="N1200" s="11" t="n">
        <v>3.09</v>
      </c>
      <c r="O1200" s="8" t="n">
        <v>3534</v>
      </c>
      <c r="P1200" s="8" t="n">
        <v>2666</v>
      </c>
      <c r="Q1200" s="9" t="n">
        <f aca="false">O1200/(O1200+P1200)</f>
        <v>0.57</v>
      </c>
      <c r="R1200" s="10" t="n">
        <v>0.632</v>
      </c>
      <c r="S1200" s="12" t="n">
        <f aca="false">2*Q1200-1</f>
        <v>0.14</v>
      </c>
      <c r="T1200" s="10" t="n">
        <v>0.077</v>
      </c>
      <c r="U1200" s="6" t="s">
        <v>301</v>
      </c>
      <c r="V1200" s="6" t="s">
        <v>53</v>
      </c>
      <c r="W1200" s="6" t="s">
        <v>54</v>
      </c>
      <c r="X1200" s="6" t="s">
        <v>2648</v>
      </c>
      <c r="Y1200" s="8" t="n">
        <v>10362</v>
      </c>
    </row>
    <row r="1201" customFormat="false" ht="15" hidden="false" customHeight="false" outlineLevel="0" collapsed="false">
      <c r="A1201" s="5" t="n">
        <f aca="false">RANK(G1201,$G$2:$G$1311)</f>
        <v>1200</v>
      </c>
      <c r="B1201" s="6" t="str">
        <f aca="false">IF(G1201&gt;=Parâmetros!$B$4,"A",IF(G1201&gt;=Parâmetros!$B$5,"B","C"))</f>
        <v>C</v>
      </c>
      <c r="C1201" s="6" t="s">
        <v>1085</v>
      </c>
      <c r="D1201" s="6" t="s">
        <v>141</v>
      </c>
      <c r="E1201" s="6" t="s">
        <v>142</v>
      </c>
      <c r="F1201" s="6" t="s">
        <v>1085</v>
      </c>
      <c r="G1201" s="7" t="n">
        <f aca="false">J1201*S1201</f>
        <v>307.156757868752</v>
      </c>
      <c r="H1201" s="7" t="n">
        <f aca="false">I1201*Parâmetros!$B$6/100*S1201</f>
        <v>9.6003257217308</v>
      </c>
      <c r="I1201" s="8" t="n">
        <v>25045</v>
      </c>
      <c r="J1201" s="8" t="n">
        <v>8013</v>
      </c>
      <c r="K1201" s="9" t="n">
        <f aca="false">J1201/I1201</f>
        <v>0.319944100618886</v>
      </c>
      <c r="L1201" s="10" t="n">
        <v>0.306</v>
      </c>
      <c r="M1201" s="6" t="str">
        <f aca="false">IF(K1201&gt;L1201,"sim","não")</f>
        <v>sim</v>
      </c>
      <c r="N1201" s="11" t="n">
        <v>-1.22</v>
      </c>
      <c r="O1201" s="8" t="n">
        <v>7571</v>
      </c>
      <c r="P1201" s="8" t="n">
        <v>7012</v>
      </c>
      <c r="Q1201" s="9" t="n">
        <f aca="false">O1201/(O1201+P1201)</f>
        <v>0.519166152369197</v>
      </c>
      <c r="R1201" s="10" t="n">
        <v>0.56</v>
      </c>
      <c r="S1201" s="12" t="n">
        <f aca="false">2*Q1201-1</f>
        <v>0.0383323047383941</v>
      </c>
      <c r="T1201" s="10" t="n">
        <v>0.139</v>
      </c>
      <c r="U1201" s="6" t="s">
        <v>68</v>
      </c>
      <c r="V1201" s="6" t="s">
        <v>53</v>
      </c>
      <c r="W1201" s="6" t="s">
        <v>54</v>
      </c>
      <c r="X1201" s="6" t="s">
        <v>2649</v>
      </c>
      <c r="Y1201" s="8" t="n">
        <v>32244</v>
      </c>
    </row>
    <row r="1202" customFormat="false" ht="15" hidden="false" customHeight="false" outlineLevel="0" collapsed="false">
      <c r="A1202" s="5" t="n">
        <f aca="false">RANK(G1202,$G$2:$G$1311)</f>
        <v>1201</v>
      </c>
      <c r="B1202" s="6" t="str">
        <f aca="false">IF(G1202&gt;=Parâmetros!$B$4,"A",IF(G1202&gt;=Parâmetros!$B$5,"B","C"))</f>
        <v>C</v>
      </c>
      <c r="C1202" s="6" t="s">
        <v>2650</v>
      </c>
      <c r="D1202" s="6" t="s">
        <v>86</v>
      </c>
      <c r="E1202" s="6" t="s">
        <v>50</v>
      </c>
      <c r="F1202" s="6" t="s">
        <v>1443</v>
      </c>
      <c r="G1202" s="7" t="n">
        <f aca="false">J1202*S1202</f>
        <v>306.288949275362</v>
      </c>
      <c r="H1202" s="7" t="n">
        <f aca="false">I1202*Parâmetros!$B$6/100*S1202</f>
        <v>18.9814130434783</v>
      </c>
      <c r="I1202" s="8" t="n">
        <v>8484</v>
      </c>
      <c r="J1202" s="8" t="n">
        <v>1369</v>
      </c>
      <c r="K1202" s="9" t="n">
        <f aca="false">J1202/I1202</f>
        <v>0.161362564827911</v>
      </c>
      <c r="L1202" s="10" t="n">
        <v>0.157</v>
      </c>
      <c r="M1202" s="6" t="str">
        <f aca="false">IF(K1202&gt;L1202,"sim","não")</f>
        <v>sim</v>
      </c>
      <c r="N1202" s="11" t="n">
        <v>1.69</v>
      </c>
      <c r="O1202" s="8" t="n">
        <v>4053</v>
      </c>
      <c r="P1202" s="8" t="n">
        <v>2571</v>
      </c>
      <c r="Q1202" s="9" t="n">
        <f aca="false">O1202/(O1202+P1202)</f>
        <v>0.611865942028986</v>
      </c>
      <c r="R1202" s="10" t="n">
        <v>0.658</v>
      </c>
      <c r="S1202" s="12" t="n">
        <f aca="false">2*Q1202-1</f>
        <v>0.223731884057971</v>
      </c>
      <c r="T1202" s="10" t="n">
        <v>0.111</v>
      </c>
      <c r="U1202" s="6" t="s">
        <v>58</v>
      </c>
      <c r="V1202" s="6" t="s">
        <v>59</v>
      </c>
      <c r="W1202" s="6" t="s">
        <v>54</v>
      </c>
      <c r="X1202" s="6" t="s">
        <v>2651</v>
      </c>
      <c r="Y1202" s="8" t="n">
        <v>10231</v>
      </c>
    </row>
    <row r="1203" customFormat="false" ht="15" hidden="false" customHeight="false" outlineLevel="0" collapsed="false">
      <c r="A1203" s="5" t="n">
        <f aca="false">RANK(G1203,$G$2:$G$1311)</f>
        <v>1202</v>
      </c>
      <c r="B1203" s="6" t="str">
        <f aca="false">IF(G1203&gt;=Parâmetros!$B$4,"A",IF(G1203&gt;=Parâmetros!$B$5,"B","C"))</f>
        <v>C</v>
      </c>
      <c r="C1203" s="6" t="s">
        <v>2652</v>
      </c>
      <c r="D1203" s="6" t="s">
        <v>2446</v>
      </c>
      <c r="E1203" s="6" t="s">
        <v>1799</v>
      </c>
      <c r="F1203" s="6" t="s">
        <v>2653</v>
      </c>
      <c r="G1203" s="7" t="n">
        <f aca="false">J1203*S1203</f>
        <v>300.803281419172</v>
      </c>
      <c r="H1203" s="7" t="n">
        <f aca="false">I1203*Parâmetros!$B$6/100*S1203</f>
        <v>11.9549862580162</v>
      </c>
      <c r="I1203" s="8" t="n">
        <v>19216</v>
      </c>
      <c r="J1203" s="8" t="n">
        <v>4835</v>
      </c>
      <c r="K1203" s="9" t="n">
        <f aca="false">J1203/I1203</f>
        <v>0.251613238967527</v>
      </c>
      <c r="L1203" s="10" t="n">
        <v>0.245</v>
      </c>
      <c r="M1203" s="6" t="str">
        <f aca="false">IF(K1203&gt;L1203,"sim","não")</f>
        <v>sim</v>
      </c>
      <c r="N1203" s="11" t="n">
        <v>-0.79</v>
      </c>
      <c r="O1203" s="8" t="n">
        <v>6377</v>
      </c>
      <c r="P1203" s="8" t="n">
        <v>5630</v>
      </c>
      <c r="Q1203" s="9" t="n">
        <f aca="false">O1203/(O1203+P1203)</f>
        <v>0.531106854334971</v>
      </c>
      <c r="R1203" s="10" t="n">
        <v>0.566</v>
      </c>
      <c r="S1203" s="12" t="n">
        <f aca="false">2*Q1203-1</f>
        <v>0.0622137086699426</v>
      </c>
      <c r="T1203" s="10" t="n">
        <v>0.142</v>
      </c>
      <c r="U1203" s="6" t="s">
        <v>77</v>
      </c>
      <c r="V1203" s="6" t="s">
        <v>59</v>
      </c>
      <c r="W1203" s="6" t="s">
        <v>54</v>
      </c>
      <c r="X1203" s="6" t="s">
        <v>2654</v>
      </c>
      <c r="Y1203" s="8" t="n">
        <v>24071</v>
      </c>
    </row>
    <row r="1204" customFormat="false" ht="15" hidden="false" customHeight="false" outlineLevel="0" collapsed="false">
      <c r="A1204" s="5" t="n">
        <f aca="false">RANK(G1204,$G$2:$G$1311)</f>
        <v>1203</v>
      </c>
      <c r="B1204" s="6" t="str">
        <f aca="false">IF(G1204&gt;=Parâmetros!$B$4,"A",IF(G1204&gt;=Parâmetros!$B$5,"B","C"))</f>
        <v>C</v>
      </c>
      <c r="C1204" s="6" t="s">
        <v>2655</v>
      </c>
      <c r="D1204" s="6" t="s">
        <v>86</v>
      </c>
      <c r="E1204" s="6" t="s">
        <v>50</v>
      </c>
      <c r="F1204" s="6" t="s">
        <v>2347</v>
      </c>
      <c r="G1204" s="7" t="n">
        <f aca="false">J1204*S1204</f>
        <v>296.682189832919</v>
      </c>
      <c r="H1204" s="7" t="n">
        <f aca="false">I1204*Parâmetros!$B$6/100*S1204</f>
        <v>15.4709349448987</v>
      </c>
      <c r="I1204" s="8" t="n">
        <v>15378</v>
      </c>
      <c r="J1204" s="8" t="n">
        <v>2949</v>
      </c>
      <c r="K1204" s="9" t="n">
        <f aca="false">J1204/I1204</f>
        <v>0.191767460007803</v>
      </c>
      <c r="L1204" s="10" t="n">
        <v>0.234</v>
      </c>
      <c r="M1204" s="6" t="str">
        <f aca="false">IF(K1204&gt;L1204,"sim","não")</f>
        <v>não</v>
      </c>
      <c r="N1204" s="11" t="n">
        <v>0.36</v>
      </c>
      <c r="O1204" s="8" t="n">
        <v>6192</v>
      </c>
      <c r="P1204" s="8" t="n">
        <v>5060</v>
      </c>
      <c r="Q1204" s="9" t="n">
        <f aca="false">O1204/(O1204+P1204)</f>
        <v>0.550302168503377</v>
      </c>
      <c r="R1204" s="10" t="n">
        <v>0.621</v>
      </c>
      <c r="S1204" s="12" t="n">
        <f aca="false">2*Q1204-1</f>
        <v>0.100604337006754</v>
      </c>
      <c r="T1204" s="10" t="n">
        <v>0.08</v>
      </c>
      <c r="U1204" s="6" t="s">
        <v>52</v>
      </c>
      <c r="V1204" s="6" t="s">
        <v>53</v>
      </c>
      <c r="W1204" s="6" t="s">
        <v>54</v>
      </c>
      <c r="X1204" s="6" t="s">
        <v>2656</v>
      </c>
      <c r="Y1204" s="8" t="n">
        <v>18411</v>
      </c>
    </row>
    <row r="1205" customFormat="false" ht="15" hidden="false" customHeight="false" outlineLevel="0" collapsed="false">
      <c r="A1205" s="5" t="n">
        <f aca="false">RANK(G1205,$G$2:$G$1311)</f>
        <v>1204</v>
      </c>
      <c r="B1205" s="6" t="str">
        <f aca="false">IF(G1205&gt;=Parâmetros!$B$4,"A",IF(G1205&gt;=Parâmetros!$B$5,"B","C"))</f>
        <v>C</v>
      </c>
      <c r="C1205" s="6" t="s">
        <v>2657</v>
      </c>
      <c r="D1205" s="6" t="s">
        <v>223</v>
      </c>
      <c r="E1205" s="6" t="s">
        <v>209</v>
      </c>
      <c r="F1205" s="6" t="s">
        <v>438</v>
      </c>
      <c r="G1205" s="7" t="n">
        <f aca="false">J1205*S1205</f>
        <v>296.675624407208</v>
      </c>
      <c r="H1205" s="7" t="n">
        <f aca="false">I1205*Parâmetros!$B$6/100*S1205</f>
        <v>14.2128030350933</v>
      </c>
      <c r="I1205" s="8" t="n">
        <v>22636</v>
      </c>
      <c r="J1205" s="8" t="n">
        <v>4725</v>
      </c>
      <c r="K1205" s="9" t="n">
        <f aca="false">J1205/I1205</f>
        <v>0.208738292984626</v>
      </c>
      <c r="L1205" s="10" t="n">
        <v>0.267</v>
      </c>
      <c r="M1205" s="6" t="str">
        <f aca="false">IF(K1205&gt;L1205,"sim","não")</f>
        <v>não</v>
      </c>
      <c r="N1205" s="11" t="n">
        <v>5.79</v>
      </c>
      <c r="O1205" s="8" t="n">
        <v>8404</v>
      </c>
      <c r="P1205" s="8" t="n">
        <v>7411</v>
      </c>
      <c r="Q1205" s="9" t="n">
        <f aca="false">O1205/(O1205+P1205)</f>
        <v>0.531394245969017</v>
      </c>
      <c r="R1205" s="10" t="n">
        <v>0.508</v>
      </c>
      <c r="S1205" s="12" t="n">
        <f aca="false">2*Q1205-1</f>
        <v>0.0627884919380335</v>
      </c>
      <c r="T1205" s="10" t="n">
        <v>0.059</v>
      </c>
      <c r="U1205" s="6" t="s">
        <v>96</v>
      </c>
      <c r="V1205" s="6" t="s">
        <v>72</v>
      </c>
      <c r="W1205" s="6" t="s">
        <v>54</v>
      </c>
      <c r="X1205" s="6" t="s">
        <v>2658</v>
      </c>
      <c r="Y1205" s="8" t="n">
        <v>28011</v>
      </c>
    </row>
    <row r="1206" customFormat="false" ht="15" hidden="false" customHeight="false" outlineLevel="0" collapsed="false">
      <c r="A1206" s="5" t="n">
        <f aca="false">RANK(G1206,$G$2:$G$1311)</f>
        <v>1205</v>
      </c>
      <c r="B1206" s="6" t="str">
        <f aca="false">IF(G1206&gt;=Parâmetros!$B$4,"A",IF(G1206&gt;=Parâmetros!$B$5,"B","C"))</f>
        <v>C</v>
      </c>
      <c r="C1206" s="6" t="s">
        <v>2659</v>
      </c>
      <c r="D1206" s="6" t="s">
        <v>223</v>
      </c>
      <c r="E1206" s="6" t="s">
        <v>209</v>
      </c>
      <c r="F1206" s="6" t="s">
        <v>224</v>
      </c>
      <c r="G1206" s="7" t="n">
        <f aca="false">J1206*S1206</f>
        <v>292.679012345679</v>
      </c>
      <c r="H1206" s="7" t="n">
        <f aca="false">I1206*Parâmetros!$B$6/100*S1206</f>
        <v>20.1451028806584</v>
      </c>
      <c r="I1206" s="8" t="n">
        <v>9354</v>
      </c>
      <c r="J1206" s="8" t="n">
        <v>1359</v>
      </c>
      <c r="K1206" s="9" t="n">
        <f aca="false">J1206/I1206</f>
        <v>0.145285439384221</v>
      </c>
      <c r="L1206" s="10" t="n">
        <v>0.135</v>
      </c>
      <c r="M1206" s="6" t="str">
        <f aca="false">IF(K1206&gt;L1206,"sim","não")</f>
        <v>sim</v>
      </c>
      <c r="N1206" s="11" t="n">
        <v>2.74</v>
      </c>
      <c r="O1206" s="8" t="n">
        <v>4430</v>
      </c>
      <c r="P1206" s="8" t="n">
        <v>2860</v>
      </c>
      <c r="Q1206" s="9" t="n">
        <f aca="false">O1206/(O1206+P1206)</f>
        <v>0.607681755829904</v>
      </c>
      <c r="R1206" s="10" t="n">
        <v>0.629</v>
      </c>
      <c r="S1206" s="12" t="n">
        <f aca="false">2*Q1206-1</f>
        <v>0.215363511659808</v>
      </c>
      <c r="T1206" s="10" t="n">
        <v>0.079</v>
      </c>
      <c r="U1206" s="6" t="s">
        <v>83</v>
      </c>
      <c r="V1206" s="6" t="s">
        <v>53</v>
      </c>
      <c r="W1206" s="6" t="s">
        <v>54</v>
      </c>
      <c r="X1206" s="6" t="s">
        <v>2660</v>
      </c>
      <c r="Y1206" s="8" t="n">
        <v>10325</v>
      </c>
    </row>
    <row r="1207" customFormat="false" ht="15" hidden="false" customHeight="false" outlineLevel="0" collapsed="false">
      <c r="A1207" s="5" t="n">
        <f aca="false">RANK(G1207,$G$2:$G$1311)</f>
        <v>1206</v>
      </c>
      <c r="B1207" s="6" t="str">
        <f aca="false">IF(G1207&gt;=Parâmetros!$B$4,"A",IF(G1207&gt;=Parâmetros!$B$5,"B","C"))</f>
        <v>C</v>
      </c>
      <c r="C1207" s="6" t="s">
        <v>2661</v>
      </c>
      <c r="D1207" s="6" t="s">
        <v>141</v>
      </c>
      <c r="E1207" s="6" t="s">
        <v>142</v>
      </c>
      <c r="F1207" s="6" t="s">
        <v>2662</v>
      </c>
      <c r="G1207" s="7" t="n">
        <f aca="false">J1207*S1207</f>
        <v>290.277877161598</v>
      </c>
      <c r="H1207" s="7" t="n">
        <f aca="false">I1207*Parâmetros!$B$6/100*S1207</f>
        <v>13.4092868217054</v>
      </c>
      <c r="I1207" s="8" t="n">
        <v>12103</v>
      </c>
      <c r="J1207" s="8" t="n">
        <v>2620</v>
      </c>
      <c r="K1207" s="9" t="n">
        <f aca="false">J1207/I1207</f>
        <v>0.216475254069239</v>
      </c>
      <c r="L1207" s="10" t="n">
        <v>0.201</v>
      </c>
      <c r="M1207" s="6" t="str">
        <f aca="false">IF(K1207&gt;L1207,"sim","não")</f>
        <v>sim</v>
      </c>
      <c r="N1207" s="11" t="n">
        <v>-1.27</v>
      </c>
      <c r="O1207" s="8" t="n">
        <v>4657</v>
      </c>
      <c r="P1207" s="8" t="n">
        <v>3728</v>
      </c>
      <c r="Q1207" s="9" t="n">
        <f aca="false">O1207/(O1207+P1207)</f>
        <v>0.555396541443053</v>
      </c>
      <c r="R1207" s="10" t="n">
        <v>0.591</v>
      </c>
      <c r="S1207" s="12" t="n">
        <f aca="false">2*Q1207-1</f>
        <v>0.110793082886106</v>
      </c>
      <c r="T1207" s="10" t="n">
        <v>0.137</v>
      </c>
      <c r="U1207" s="6" t="s">
        <v>102</v>
      </c>
      <c r="V1207" s="6" t="s">
        <v>72</v>
      </c>
      <c r="W1207" s="6" t="s">
        <v>54</v>
      </c>
      <c r="X1207" s="6" t="s">
        <v>2663</v>
      </c>
      <c r="Y1207" s="8" t="n">
        <v>13927</v>
      </c>
    </row>
    <row r="1208" customFormat="false" ht="15" hidden="false" customHeight="false" outlineLevel="0" collapsed="false">
      <c r="A1208" s="5" t="n">
        <f aca="false">RANK(G1208,$G$2:$G$1311)</f>
        <v>1207</v>
      </c>
      <c r="B1208" s="6" t="str">
        <f aca="false">IF(G1208&gt;=Parâmetros!$B$4,"A",IF(G1208&gt;=Parâmetros!$B$5,"B","C"))</f>
        <v>C</v>
      </c>
      <c r="C1208" s="6" t="s">
        <v>2664</v>
      </c>
      <c r="D1208" s="6" t="s">
        <v>141</v>
      </c>
      <c r="E1208" s="6" t="s">
        <v>142</v>
      </c>
      <c r="F1208" s="6" t="s">
        <v>2665</v>
      </c>
      <c r="G1208" s="7" t="n">
        <f aca="false">J1208*S1208</f>
        <v>288.424681598595</v>
      </c>
      <c r="H1208" s="7" t="n">
        <f aca="false">I1208*Parâmetros!$B$6/100*S1208</f>
        <v>11.5893470941297</v>
      </c>
      <c r="I1208" s="8" t="n">
        <v>10403</v>
      </c>
      <c r="J1208" s="8" t="n">
        <v>2589</v>
      </c>
      <c r="K1208" s="9" t="n">
        <f aca="false">J1208/I1208</f>
        <v>0.248870518119773</v>
      </c>
      <c r="L1208" s="10" t="n">
        <v>0.231</v>
      </c>
      <c r="M1208" s="6" t="str">
        <f aca="false">IF(K1208&gt;L1208,"sim","não")</f>
        <v>sim</v>
      </c>
      <c r="N1208" s="11" t="n">
        <v>-0.82</v>
      </c>
      <c r="O1208" s="8" t="n">
        <v>3796</v>
      </c>
      <c r="P1208" s="8" t="n">
        <v>3035</v>
      </c>
      <c r="Q1208" s="9" t="n">
        <f aca="false">O1208/(O1208+P1208)</f>
        <v>0.555701947006295</v>
      </c>
      <c r="R1208" s="10" t="n">
        <v>0.58</v>
      </c>
      <c r="S1208" s="12" t="n">
        <f aca="false">2*Q1208-1</f>
        <v>0.11140389401259</v>
      </c>
      <c r="T1208" s="10" t="n">
        <v>0.146</v>
      </c>
      <c r="U1208" s="6" t="s">
        <v>52</v>
      </c>
      <c r="V1208" s="6" t="s">
        <v>53</v>
      </c>
      <c r="W1208" s="6" t="s">
        <v>54</v>
      </c>
      <c r="X1208" s="6" t="s">
        <v>2666</v>
      </c>
      <c r="Y1208" s="8" t="n">
        <v>12541</v>
      </c>
    </row>
    <row r="1209" customFormat="false" ht="15" hidden="false" customHeight="false" outlineLevel="0" collapsed="false">
      <c r="A1209" s="5" t="n">
        <f aca="false">RANK(G1209,$G$2:$G$1311)</f>
        <v>1208</v>
      </c>
      <c r="B1209" s="6" t="str">
        <f aca="false">IF(G1209&gt;=Parâmetros!$B$4,"A",IF(G1209&gt;=Parâmetros!$B$5,"B","C"))</f>
        <v>C</v>
      </c>
      <c r="C1209" s="6" t="s">
        <v>2667</v>
      </c>
      <c r="D1209" s="6" t="s">
        <v>66</v>
      </c>
      <c r="E1209" s="6" t="s">
        <v>50</v>
      </c>
      <c r="F1209" s="6" t="s">
        <v>484</v>
      </c>
      <c r="G1209" s="7" t="n">
        <f aca="false">J1209*S1209</f>
        <v>285.148942325077</v>
      </c>
      <c r="H1209" s="7" t="n">
        <f aca="false">I1209*Parâmetros!$B$6/100*S1209</f>
        <v>19.9746096546736</v>
      </c>
      <c r="I1209" s="8" t="n">
        <v>35207</v>
      </c>
      <c r="J1209" s="8" t="n">
        <v>5026</v>
      </c>
      <c r="K1209" s="9" t="n">
        <f aca="false">J1209/I1209</f>
        <v>0.142755701991081</v>
      </c>
      <c r="L1209" s="10" t="n">
        <v>0.152</v>
      </c>
      <c r="M1209" s="6" t="str">
        <f aca="false">IF(K1209&gt;L1209,"sim","não")</f>
        <v>não</v>
      </c>
      <c r="N1209" s="11" t="n">
        <v>-0.16</v>
      </c>
      <c r="O1209" s="8" t="n">
        <v>14612</v>
      </c>
      <c r="P1209" s="8" t="n">
        <v>13043</v>
      </c>
      <c r="Q1209" s="9" t="n">
        <f aca="false">O1209/(O1209+P1209)</f>
        <v>0.528367383836558</v>
      </c>
      <c r="R1209" s="10" t="n">
        <v>0.555</v>
      </c>
      <c r="S1209" s="12" t="n">
        <f aca="false">2*Q1209-1</f>
        <v>0.0567347676731151</v>
      </c>
      <c r="T1209" s="10" t="n">
        <v>0.057</v>
      </c>
      <c r="U1209" s="6" t="s">
        <v>96</v>
      </c>
      <c r="V1209" s="6" t="s">
        <v>72</v>
      </c>
      <c r="W1209" s="6" t="s">
        <v>54</v>
      </c>
      <c r="X1209" s="6" t="s">
        <v>2668</v>
      </c>
      <c r="Y1209" s="8" t="n">
        <v>41137</v>
      </c>
    </row>
    <row r="1210" customFormat="false" ht="15" hidden="false" customHeight="false" outlineLevel="0" collapsed="false">
      <c r="A1210" s="5" t="n">
        <f aca="false">RANK(G1210,$G$2:$G$1311)</f>
        <v>1209</v>
      </c>
      <c r="B1210" s="6" t="str">
        <f aca="false">IF(G1210&gt;=Parâmetros!$B$4,"A",IF(G1210&gt;=Parâmetros!$B$5,"B","C"))</f>
        <v>C</v>
      </c>
      <c r="C1210" s="6" t="s">
        <v>2669</v>
      </c>
      <c r="D1210" s="6" t="s">
        <v>141</v>
      </c>
      <c r="E1210" s="6" t="s">
        <v>142</v>
      </c>
      <c r="F1210" s="6" t="s">
        <v>2670</v>
      </c>
      <c r="G1210" s="7" t="n">
        <f aca="false">J1210*S1210</f>
        <v>285.131445715357</v>
      </c>
      <c r="H1210" s="7" t="n">
        <f aca="false">I1210*Parâmetros!$B$6/100*S1210</f>
        <v>12.6739771235702</v>
      </c>
      <c r="I1210" s="8" t="n">
        <v>7672</v>
      </c>
      <c r="J1210" s="8" t="n">
        <v>1726</v>
      </c>
      <c r="K1210" s="9" t="n">
        <f aca="false">J1210/I1210</f>
        <v>0.224973931178311</v>
      </c>
      <c r="L1210" s="10" t="n">
        <v>0.208</v>
      </c>
      <c r="M1210" s="6" t="str">
        <f aca="false">IF(K1210&gt;L1210,"sim","não")</f>
        <v>sim</v>
      </c>
      <c r="N1210" s="11" t="n">
        <v>-2.2</v>
      </c>
      <c r="O1210" s="8" t="n">
        <v>3107</v>
      </c>
      <c r="P1210" s="8" t="n">
        <v>2226</v>
      </c>
      <c r="Q1210" s="9" t="n">
        <f aca="false">O1210/(O1210+P1210)</f>
        <v>0.582598912432027</v>
      </c>
      <c r="R1210" s="10" t="n">
        <v>0.65</v>
      </c>
      <c r="S1210" s="12" t="n">
        <f aca="false">2*Q1210-1</f>
        <v>0.165197824864054</v>
      </c>
      <c r="T1210" s="10" t="n">
        <v>0.14</v>
      </c>
      <c r="U1210" s="6" t="s">
        <v>71</v>
      </c>
      <c r="V1210" s="6" t="s">
        <v>72</v>
      </c>
      <c r="W1210" s="6" t="s">
        <v>54</v>
      </c>
      <c r="X1210" s="6" t="s">
        <v>2671</v>
      </c>
      <c r="Y1210" s="8" t="n">
        <v>10207</v>
      </c>
    </row>
    <row r="1211" customFormat="false" ht="15" hidden="false" customHeight="false" outlineLevel="0" collapsed="false">
      <c r="A1211" s="5" t="n">
        <f aca="false">RANK(G1211,$G$2:$G$1311)</f>
        <v>1210</v>
      </c>
      <c r="B1211" s="6" t="str">
        <f aca="false">IF(G1211&gt;=Parâmetros!$B$4,"A",IF(G1211&gt;=Parâmetros!$B$5,"B","C"))</f>
        <v>C</v>
      </c>
      <c r="C1211" s="6" t="s">
        <v>2672</v>
      </c>
      <c r="D1211" s="6" t="s">
        <v>208</v>
      </c>
      <c r="E1211" s="6" t="s">
        <v>209</v>
      </c>
      <c r="F1211" s="6" t="s">
        <v>473</v>
      </c>
      <c r="G1211" s="7" t="n">
        <f aca="false">J1211*S1211</f>
        <v>280.583479789104</v>
      </c>
      <c r="H1211" s="7" t="n">
        <f aca="false">I1211*Parâmetros!$B$6/100*S1211</f>
        <v>10.6688927943761</v>
      </c>
      <c r="I1211" s="8" t="n">
        <v>7620</v>
      </c>
      <c r="J1211" s="8" t="n">
        <v>2004</v>
      </c>
      <c r="K1211" s="9" t="n">
        <f aca="false">J1211/I1211</f>
        <v>0.262992125984252</v>
      </c>
      <c r="L1211" s="10" t="n">
        <v>0.324</v>
      </c>
      <c r="M1211" s="6" t="str">
        <f aca="false">IF(K1211&gt;L1211,"sim","não")</f>
        <v>não</v>
      </c>
      <c r="N1211" s="11" t="n">
        <v>3.84</v>
      </c>
      <c r="O1211" s="8" t="n">
        <v>2919</v>
      </c>
      <c r="P1211" s="8" t="n">
        <v>2202</v>
      </c>
      <c r="Q1211" s="9" t="n">
        <f aca="false">O1211/(O1211+P1211)</f>
        <v>0.570005858230814</v>
      </c>
      <c r="R1211" s="10" t="n">
        <v>0.614</v>
      </c>
      <c r="S1211" s="12" t="n">
        <f aca="false">2*Q1211-1</f>
        <v>0.140011716461629</v>
      </c>
      <c r="T1211" s="10" t="n">
        <v>0.051</v>
      </c>
      <c r="U1211" s="6" t="s">
        <v>96</v>
      </c>
      <c r="V1211" s="6" t="s">
        <v>72</v>
      </c>
      <c r="W1211" s="6" t="s">
        <v>211</v>
      </c>
      <c r="X1211" s="6" t="s">
        <v>2673</v>
      </c>
      <c r="Y1211" s="8" t="n">
        <v>10742</v>
      </c>
    </row>
    <row r="1212" customFormat="false" ht="15" hidden="false" customHeight="false" outlineLevel="0" collapsed="false">
      <c r="A1212" s="5" t="n">
        <f aca="false">RANK(G1212,$G$2:$G$1311)</f>
        <v>1211</v>
      </c>
      <c r="B1212" s="6" t="str">
        <f aca="false">IF(G1212&gt;=Parâmetros!$B$4,"A",IF(G1212&gt;=Parâmetros!$B$5,"B","C"))</f>
        <v>C</v>
      </c>
      <c r="C1212" s="6" t="s">
        <v>2674</v>
      </c>
      <c r="D1212" s="6" t="s">
        <v>141</v>
      </c>
      <c r="E1212" s="6" t="s">
        <v>142</v>
      </c>
      <c r="F1212" s="6" t="s">
        <v>2505</v>
      </c>
      <c r="G1212" s="7" t="n">
        <f aca="false">J1212*S1212</f>
        <v>269.612882720627</v>
      </c>
      <c r="H1212" s="7" t="n">
        <f aca="false">I1212*Parâmetros!$B$6/100*S1212</f>
        <v>13.5028096196631</v>
      </c>
      <c r="I1212" s="8" t="n">
        <v>13402</v>
      </c>
      <c r="J1212" s="8" t="n">
        <v>2676</v>
      </c>
      <c r="K1212" s="9" t="n">
        <f aca="false">J1212/I1212</f>
        <v>0.199671690792419</v>
      </c>
      <c r="L1212" s="10" t="n">
        <v>0.206</v>
      </c>
      <c r="M1212" s="6" t="str">
        <f aca="false">IF(K1212&gt;L1212,"sim","não")</f>
        <v>não</v>
      </c>
      <c r="N1212" s="11" t="n">
        <v>-1.92</v>
      </c>
      <c r="O1212" s="8" t="n">
        <v>5195</v>
      </c>
      <c r="P1212" s="8" t="n">
        <v>4244</v>
      </c>
      <c r="Q1212" s="9" t="n">
        <f aca="false">O1212/(O1212+P1212)</f>
        <v>0.550376099163047</v>
      </c>
      <c r="R1212" s="10" t="n">
        <v>0.583</v>
      </c>
      <c r="S1212" s="12" t="n">
        <f aca="false">2*Q1212-1</f>
        <v>0.100752198326094</v>
      </c>
      <c r="T1212" s="10" t="n">
        <v>0.149</v>
      </c>
      <c r="U1212" s="6" t="s">
        <v>96</v>
      </c>
      <c r="V1212" s="6" t="s">
        <v>72</v>
      </c>
      <c r="W1212" s="6" t="s">
        <v>54</v>
      </c>
      <c r="X1212" s="6" t="s">
        <v>2675</v>
      </c>
      <c r="Y1212" s="8" t="n">
        <v>17443</v>
      </c>
    </row>
    <row r="1213" customFormat="false" ht="15" hidden="false" customHeight="false" outlineLevel="0" collapsed="false">
      <c r="A1213" s="5" t="n">
        <f aca="false">RANK(G1213,$G$2:$G$1311)</f>
        <v>1212</v>
      </c>
      <c r="B1213" s="6" t="str">
        <f aca="false">IF(G1213&gt;=Parâmetros!$B$4,"A",IF(G1213&gt;=Parâmetros!$B$5,"B","C"))</f>
        <v>C</v>
      </c>
      <c r="C1213" s="6" t="s">
        <v>2676</v>
      </c>
      <c r="D1213" s="6" t="s">
        <v>141</v>
      </c>
      <c r="E1213" s="6" t="s">
        <v>142</v>
      </c>
      <c r="F1213" s="6" t="s">
        <v>2677</v>
      </c>
      <c r="G1213" s="7" t="n">
        <f aca="false">J1213*S1213</f>
        <v>269.221180030257</v>
      </c>
      <c r="H1213" s="7" t="n">
        <f aca="false">I1213*Parâmetros!$B$6/100*S1213</f>
        <v>10.323</v>
      </c>
      <c r="I1213" s="8" t="n">
        <v>20491</v>
      </c>
      <c r="J1213" s="8" t="n">
        <v>5344</v>
      </c>
      <c r="K1213" s="9" t="n">
        <f aca="false">J1213/I1213</f>
        <v>0.260797423258992</v>
      </c>
      <c r="L1213" s="10" t="n">
        <v>0.265</v>
      </c>
      <c r="M1213" s="6" t="str">
        <f aca="false">IF(K1213&gt;L1213,"sim","não")</f>
        <v>não</v>
      </c>
      <c r="N1213" s="11" t="n">
        <v>-0.8</v>
      </c>
      <c r="O1213" s="8" t="n">
        <v>6943</v>
      </c>
      <c r="P1213" s="8" t="n">
        <v>6277</v>
      </c>
      <c r="Q1213" s="9" t="n">
        <f aca="false">O1213/(O1213+P1213)</f>
        <v>0.525189107413011</v>
      </c>
      <c r="R1213" s="10" t="n">
        <v>0.573</v>
      </c>
      <c r="S1213" s="12" t="n">
        <f aca="false">2*Q1213-1</f>
        <v>0.0503782148260212</v>
      </c>
      <c r="T1213" s="10" t="n">
        <v>0.116</v>
      </c>
      <c r="U1213" s="6" t="s">
        <v>71</v>
      </c>
      <c r="V1213" s="6" t="s">
        <v>72</v>
      </c>
      <c r="W1213" s="6" t="s">
        <v>54</v>
      </c>
      <c r="X1213" s="6" t="s">
        <v>2678</v>
      </c>
      <c r="Y1213" s="8" t="n">
        <v>23910</v>
      </c>
    </row>
    <row r="1214" customFormat="false" ht="15" hidden="false" customHeight="false" outlineLevel="0" collapsed="false">
      <c r="A1214" s="5" t="n">
        <f aca="false">RANK(G1214,$G$2:$G$1311)</f>
        <v>1213</v>
      </c>
      <c r="B1214" s="6" t="str">
        <f aca="false">IF(G1214&gt;=Parâmetros!$B$4,"A",IF(G1214&gt;=Parâmetros!$B$5,"B","C"))</f>
        <v>C</v>
      </c>
      <c r="C1214" s="6" t="s">
        <v>2679</v>
      </c>
      <c r="D1214" s="6" t="s">
        <v>141</v>
      </c>
      <c r="E1214" s="6" t="s">
        <v>142</v>
      </c>
      <c r="F1214" s="6" t="s">
        <v>2071</v>
      </c>
      <c r="G1214" s="7" t="n">
        <f aca="false">J1214*S1214</f>
        <v>267.002624671916</v>
      </c>
      <c r="H1214" s="7" t="n">
        <f aca="false">I1214*Parâmetros!$B$6/100*S1214</f>
        <v>13.6887926509186</v>
      </c>
      <c r="I1214" s="8" t="n">
        <v>8367</v>
      </c>
      <c r="J1214" s="8" t="n">
        <v>1632</v>
      </c>
      <c r="K1214" s="9" t="n">
        <f aca="false">J1214/I1214</f>
        <v>0.195051989960559</v>
      </c>
      <c r="L1214" s="10" t="n">
        <v>0.179</v>
      </c>
      <c r="M1214" s="6" t="str">
        <f aca="false">IF(K1214&gt;L1214,"sim","não")</f>
        <v>sim</v>
      </c>
      <c r="N1214" s="11" t="n">
        <v>-1.03</v>
      </c>
      <c r="O1214" s="8" t="n">
        <v>3325</v>
      </c>
      <c r="P1214" s="8" t="n">
        <v>2390</v>
      </c>
      <c r="Q1214" s="9" t="n">
        <f aca="false">O1214/(O1214+P1214)</f>
        <v>0.581802274715661</v>
      </c>
      <c r="R1214" s="10" t="n">
        <v>0.663</v>
      </c>
      <c r="S1214" s="12" t="n">
        <f aca="false">2*Q1214-1</f>
        <v>0.163604549431321</v>
      </c>
      <c r="T1214" s="10" t="n">
        <v>0.135</v>
      </c>
      <c r="U1214" s="6" t="s">
        <v>301</v>
      </c>
      <c r="V1214" s="6" t="s">
        <v>53</v>
      </c>
      <c r="W1214" s="6" t="s">
        <v>54</v>
      </c>
      <c r="X1214" s="6" t="s">
        <v>2680</v>
      </c>
      <c r="Y1214" s="8" t="n">
        <v>10384</v>
      </c>
    </row>
    <row r="1215" customFormat="false" ht="15" hidden="false" customHeight="false" outlineLevel="0" collapsed="false">
      <c r="A1215" s="5" t="n">
        <f aca="false">RANK(G1215,$G$2:$G$1311)</f>
        <v>1214</v>
      </c>
      <c r="B1215" s="6" t="str">
        <f aca="false">IF(G1215&gt;=Parâmetros!$B$4,"A",IF(G1215&gt;=Parâmetros!$B$5,"B","C"))</f>
        <v>C</v>
      </c>
      <c r="C1215" s="6" t="s">
        <v>2115</v>
      </c>
      <c r="D1215" s="6" t="s">
        <v>141</v>
      </c>
      <c r="E1215" s="6" t="s">
        <v>142</v>
      </c>
      <c r="F1215" s="6" t="s">
        <v>2670</v>
      </c>
      <c r="G1215" s="7" t="n">
        <f aca="false">J1215*S1215</f>
        <v>262.76526782668</v>
      </c>
      <c r="H1215" s="7" t="n">
        <f aca="false">I1215*Parâmetros!$B$6/100*S1215</f>
        <v>10.0305697714091</v>
      </c>
      <c r="I1215" s="8" t="n">
        <v>8776</v>
      </c>
      <c r="J1215" s="8" t="n">
        <v>2299</v>
      </c>
      <c r="K1215" s="9" t="n">
        <f aca="false">J1215/I1215</f>
        <v>0.261964448495898</v>
      </c>
      <c r="L1215" s="10" t="n">
        <v>0.246</v>
      </c>
      <c r="M1215" s="6" t="str">
        <f aca="false">IF(K1215&gt;L1215,"sim","não")</f>
        <v>sim</v>
      </c>
      <c r="N1215" s="11" t="n">
        <v>-2.33</v>
      </c>
      <c r="O1215" s="8" t="n">
        <v>3266</v>
      </c>
      <c r="P1215" s="8" t="n">
        <v>2596</v>
      </c>
      <c r="Q1215" s="9" t="n">
        <f aca="false">O1215/(O1215+P1215)</f>
        <v>0.557147731149778</v>
      </c>
      <c r="R1215" s="10" t="n">
        <v>0.609</v>
      </c>
      <c r="S1215" s="12" t="n">
        <f aca="false">2*Q1215-1</f>
        <v>0.114295462299556</v>
      </c>
      <c r="T1215" s="10" t="n">
        <v>0.133</v>
      </c>
      <c r="U1215" s="6" t="s">
        <v>71</v>
      </c>
      <c r="V1215" s="6" t="s">
        <v>72</v>
      </c>
      <c r="W1215" s="6" t="s">
        <v>54</v>
      </c>
      <c r="X1215" s="6" t="s">
        <v>2681</v>
      </c>
      <c r="Y1215" s="8" t="n">
        <v>10608</v>
      </c>
    </row>
    <row r="1216" customFormat="false" ht="15" hidden="false" customHeight="false" outlineLevel="0" collapsed="false">
      <c r="A1216" s="5" t="n">
        <f aca="false">RANK(G1216,$G$2:$G$1311)</f>
        <v>1215</v>
      </c>
      <c r="B1216" s="6" t="str">
        <f aca="false">IF(G1216&gt;=Parâmetros!$B$4,"A",IF(G1216&gt;=Parâmetros!$B$5,"B","C"))</f>
        <v>C</v>
      </c>
      <c r="C1216" s="6" t="s">
        <v>2682</v>
      </c>
      <c r="D1216" s="6" t="s">
        <v>2337</v>
      </c>
      <c r="E1216" s="6" t="s">
        <v>2226</v>
      </c>
      <c r="F1216" s="6" t="s">
        <v>2683</v>
      </c>
      <c r="G1216" s="7" t="n">
        <f aca="false">J1216*S1216</f>
        <v>261.384881850798</v>
      </c>
      <c r="H1216" s="7" t="n">
        <f aca="false">I1216*Parâmetros!$B$6/100*S1216</f>
        <v>16.4260002474329</v>
      </c>
      <c r="I1216" s="8" t="n">
        <v>21624</v>
      </c>
      <c r="J1216" s="8" t="n">
        <v>3441</v>
      </c>
      <c r="K1216" s="9" t="n">
        <f aca="false">J1216/I1216</f>
        <v>0.159128745837958</v>
      </c>
      <c r="L1216" s="10" t="n">
        <v>0.142</v>
      </c>
      <c r="M1216" s="6" t="str">
        <f aca="false">IF(K1216&gt;L1216,"sim","não")</f>
        <v>sim</v>
      </c>
      <c r="N1216" s="11" t="n">
        <v>-1.13</v>
      </c>
      <c r="O1216" s="8" t="n">
        <v>8697</v>
      </c>
      <c r="P1216" s="8" t="n">
        <v>7469</v>
      </c>
      <c r="Q1216" s="9" t="n">
        <f aca="false">O1216/(O1216+P1216)</f>
        <v>0.537980947667945</v>
      </c>
      <c r="R1216" s="10" t="n">
        <v>0.605</v>
      </c>
      <c r="S1216" s="12" t="n">
        <f aca="false">2*Q1216-1</f>
        <v>0.07596189533589</v>
      </c>
      <c r="T1216" s="10" t="n">
        <v>0.065</v>
      </c>
      <c r="U1216" s="6" t="s">
        <v>63</v>
      </c>
      <c r="V1216" s="6" t="s">
        <v>59</v>
      </c>
      <c r="W1216" s="6" t="s">
        <v>54</v>
      </c>
      <c r="X1216" s="6" t="s">
        <v>2684</v>
      </c>
      <c r="Y1216" s="8" t="n">
        <v>31217</v>
      </c>
    </row>
    <row r="1217" customFormat="false" ht="15" hidden="false" customHeight="false" outlineLevel="0" collapsed="false">
      <c r="A1217" s="5" t="n">
        <f aca="false">RANK(G1217,$G$2:$G$1311)</f>
        <v>1216</v>
      </c>
      <c r="B1217" s="6" t="str">
        <f aca="false">IF(G1217&gt;=Parâmetros!$B$4,"A",IF(G1217&gt;=Parâmetros!$B$5,"B","C"))</f>
        <v>C</v>
      </c>
      <c r="C1217" s="6" t="s">
        <v>2685</v>
      </c>
      <c r="D1217" s="6" t="s">
        <v>208</v>
      </c>
      <c r="E1217" s="6" t="s">
        <v>209</v>
      </c>
      <c r="F1217" s="6" t="s">
        <v>902</v>
      </c>
      <c r="G1217" s="7" t="n">
        <f aca="false">J1217*S1217</f>
        <v>253.837648405092</v>
      </c>
      <c r="H1217" s="7" t="n">
        <f aca="false">I1217*Parâmetros!$B$6/100*S1217</f>
        <v>11.0735388356458</v>
      </c>
      <c r="I1217" s="8" t="n">
        <v>9689</v>
      </c>
      <c r="J1217" s="8" t="n">
        <v>2221</v>
      </c>
      <c r="K1217" s="9" t="n">
        <f aca="false">J1217/I1217</f>
        <v>0.229229022602952</v>
      </c>
      <c r="L1217" s="10" t="n">
        <v>0.227</v>
      </c>
      <c r="M1217" s="6" t="str">
        <f aca="false">IF(K1217&gt;L1217,"sim","não")</f>
        <v>sim</v>
      </c>
      <c r="N1217" s="11" t="n">
        <v>2.67</v>
      </c>
      <c r="O1217" s="8" t="n">
        <v>3895</v>
      </c>
      <c r="P1217" s="8" t="n">
        <v>3096</v>
      </c>
      <c r="Q1217" s="9" t="n">
        <f aca="false">O1217/(O1217+P1217)</f>
        <v>0.557144900586468</v>
      </c>
      <c r="R1217" s="10" t="n">
        <v>0.59</v>
      </c>
      <c r="S1217" s="12" t="n">
        <f aca="false">2*Q1217-1</f>
        <v>0.114289801172937</v>
      </c>
      <c r="T1217" s="10" t="n">
        <v>0.057</v>
      </c>
      <c r="U1217" s="6" t="s">
        <v>96</v>
      </c>
      <c r="V1217" s="6" t="s">
        <v>72</v>
      </c>
      <c r="W1217" s="6" t="s">
        <v>211</v>
      </c>
      <c r="X1217" s="6" t="s">
        <v>2686</v>
      </c>
      <c r="Y1217" s="8" t="n">
        <v>10162</v>
      </c>
    </row>
    <row r="1218" customFormat="false" ht="15" hidden="false" customHeight="false" outlineLevel="0" collapsed="false">
      <c r="A1218" s="5" t="n">
        <f aca="false">RANK(G1218,$G$2:$G$1311)</f>
        <v>1217</v>
      </c>
      <c r="B1218" s="6" t="str">
        <f aca="false">IF(G1218&gt;=Parâmetros!$B$4,"A",IF(G1218&gt;=Parâmetros!$B$5,"B","C"))</f>
        <v>C</v>
      </c>
      <c r="C1218" s="6" t="s">
        <v>2687</v>
      </c>
      <c r="D1218" s="6" t="s">
        <v>141</v>
      </c>
      <c r="E1218" s="6" t="s">
        <v>142</v>
      </c>
      <c r="F1218" s="6" t="s">
        <v>2687</v>
      </c>
      <c r="G1218" s="7" t="n">
        <f aca="false">J1218*S1218</f>
        <v>253.048596438273</v>
      </c>
      <c r="H1218" s="7" t="n">
        <f aca="false">I1218*Parâmetros!$B$6/100*S1218</f>
        <v>10.6287745246001</v>
      </c>
      <c r="I1218" s="8" t="n">
        <v>14491</v>
      </c>
      <c r="J1218" s="8" t="n">
        <v>3450</v>
      </c>
      <c r="K1218" s="9" t="n">
        <f aca="false">J1218/I1218</f>
        <v>0.238078807535712</v>
      </c>
      <c r="L1218" s="10" t="n">
        <v>0.299</v>
      </c>
      <c r="M1218" s="6" t="str">
        <f aca="false">IF(K1218&gt;L1218,"sim","não")</f>
        <v>não</v>
      </c>
      <c r="N1218" s="11" t="n">
        <v>-2.1</v>
      </c>
      <c r="O1218" s="8" t="n">
        <v>5334</v>
      </c>
      <c r="P1218" s="8" t="n">
        <v>4605</v>
      </c>
      <c r="Q1218" s="9" t="n">
        <f aca="false">O1218/(O1218+P1218)</f>
        <v>0.536673709628735</v>
      </c>
      <c r="R1218" s="10" t="n">
        <v>0.585</v>
      </c>
      <c r="S1218" s="12" t="n">
        <f aca="false">2*Q1218-1</f>
        <v>0.0733474192574706</v>
      </c>
      <c r="T1218" s="10" t="n">
        <v>0.111</v>
      </c>
      <c r="U1218" s="6" t="s">
        <v>2688</v>
      </c>
      <c r="V1218" s="6" t="s">
        <v>53</v>
      </c>
      <c r="W1218" s="6" t="s">
        <v>54</v>
      </c>
      <c r="X1218" s="6" t="s">
        <v>2689</v>
      </c>
      <c r="Y1218" s="8" t="n">
        <v>18448</v>
      </c>
    </row>
    <row r="1219" customFormat="false" ht="15" hidden="false" customHeight="false" outlineLevel="0" collapsed="false">
      <c r="A1219" s="5" t="n">
        <f aca="false">RANK(G1219,$G$2:$G$1311)</f>
        <v>1218</v>
      </c>
      <c r="B1219" s="6" t="str">
        <f aca="false">IF(G1219&gt;=Parâmetros!$B$4,"A",IF(G1219&gt;=Parâmetros!$B$5,"B","C"))</f>
        <v>C</v>
      </c>
      <c r="C1219" s="6" t="s">
        <v>2690</v>
      </c>
      <c r="D1219" s="6" t="s">
        <v>123</v>
      </c>
      <c r="E1219" s="6" t="s">
        <v>50</v>
      </c>
      <c r="F1219" s="6" t="s">
        <v>2152</v>
      </c>
      <c r="G1219" s="7" t="n">
        <f aca="false">J1219*S1219</f>
        <v>250.197260273973</v>
      </c>
      <c r="H1219" s="7" t="n">
        <f aca="false">I1219*Parâmetros!$B$6/100*S1219</f>
        <v>16.0947579908676</v>
      </c>
      <c r="I1219" s="8" t="n">
        <v>11444</v>
      </c>
      <c r="J1219" s="8" t="n">
        <v>1779</v>
      </c>
      <c r="K1219" s="9" t="n">
        <f aca="false">J1219/I1219</f>
        <v>0.155452638937434</v>
      </c>
      <c r="L1219" s="10" t="n">
        <v>0.128</v>
      </c>
      <c r="M1219" s="6" t="str">
        <f aca="false">IF(K1219&gt;L1219,"sim","não")</f>
        <v>sim</v>
      </c>
      <c r="N1219" s="11" t="n">
        <v>0.51</v>
      </c>
      <c r="O1219" s="8" t="n">
        <v>4996</v>
      </c>
      <c r="P1219" s="8" t="n">
        <v>3764</v>
      </c>
      <c r="Q1219" s="9" t="n">
        <f aca="false">O1219/(O1219+P1219)</f>
        <v>0.570319634703196</v>
      </c>
      <c r="R1219" s="10" t="n">
        <v>0.701</v>
      </c>
      <c r="S1219" s="12" t="n">
        <f aca="false">2*Q1219-1</f>
        <v>0.140639269406393</v>
      </c>
      <c r="T1219" s="10" t="n">
        <v>0.059</v>
      </c>
      <c r="U1219" s="6" t="s">
        <v>77</v>
      </c>
      <c r="V1219" s="6" t="s">
        <v>59</v>
      </c>
      <c r="W1219" s="6" t="s">
        <v>54</v>
      </c>
      <c r="X1219" s="6" t="s">
        <v>2691</v>
      </c>
      <c r="Y1219" s="8" t="n">
        <v>13272</v>
      </c>
    </row>
    <row r="1220" customFormat="false" ht="15" hidden="false" customHeight="false" outlineLevel="0" collapsed="false">
      <c r="A1220" s="5" t="n">
        <f aca="false">RANK(G1220,$G$2:$G$1311)</f>
        <v>1219</v>
      </c>
      <c r="B1220" s="6" t="str">
        <f aca="false">IF(G1220&gt;=Parâmetros!$B$4,"A",IF(G1220&gt;=Parâmetros!$B$5,"B","C"))</f>
        <v>C</v>
      </c>
      <c r="C1220" s="6" t="s">
        <v>2692</v>
      </c>
      <c r="D1220" s="6" t="s">
        <v>2225</v>
      </c>
      <c r="E1220" s="6" t="s">
        <v>2226</v>
      </c>
      <c r="F1220" s="6" t="s">
        <v>2227</v>
      </c>
      <c r="G1220" s="7" t="n">
        <f aca="false">J1220*S1220</f>
        <v>249.730570995453</v>
      </c>
      <c r="H1220" s="7" t="n">
        <f aca="false">I1220*Parâmetros!$B$6/100*S1220</f>
        <v>11.560031328954</v>
      </c>
      <c r="I1220" s="8" t="n">
        <v>14461</v>
      </c>
      <c r="J1220" s="8" t="n">
        <v>3124</v>
      </c>
      <c r="K1220" s="9" t="n">
        <f aca="false">J1220/I1220</f>
        <v>0.216029320240647</v>
      </c>
      <c r="L1220" s="10" t="n">
        <v>0.19</v>
      </c>
      <c r="M1220" s="6" t="str">
        <f aca="false">IF(K1220&gt;L1220,"sim","não")</f>
        <v>sim</v>
      </c>
      <c r="N1220" s="11" t="n">
        <v>0.35</v>
      </c>
      <c r="O1220" s="8" t="n">
        <v>5343</v>
      </c>
      <c r="P1220" s="8" t="n">
        <v>4552</v>
      </c>
      <c r="Q1220" s="9" t="n">
        <f aca="false">O1220/(O1220+P1220)</f>
        <v>0.539969681657403</v>
      </c>
      <c r="R1220" s="10" t="n">
        <v>0.626</v>
      </c>
      <c r="S1220" s="12" t="n">
        <f aca="false">2*Q1220-1</f>
        <v>0.0799393633148056</v>
      </c>
      <c r="T1220" s="10" t="n">
        <v>0.154</v>
      </c>
      <c r="U1220" s="6" t="s">
        <v>58</v>
      </c>
      <c r="V1220" s="6" t="s">
        <v>59</v>
      </c>
      <c r="W1220" s="6" t="s">
        <v>54</v>
      </c>
      <c r="X1220" s="6" t="s">
        <v>2693</v>
      </c>
      <c r="Y1220" s="8" t="n">
        <v>17558</v>
      </c>
    </row>
    <row r="1221" customFormat="false" ht="15" hidden="false" customHeight="false" outlineLevel="0" collapsed="false">
      <c r="A1221" s="5" t="n">
        <f aca="false">RANK(G1221,$G$2:$G$1311)</f>
        <v>1220</v>
      </c>
      <c r="B1221" s="6" t="str">
        <f aca="false">IF(G1221&gt;=Parâmetros!$B$4,"A",IF(G1221&gt;=Parâmetros!$B$5,"B","C"))</f>
        <v>C</v>
      </c>
      <c r="C1221" s="6" t="s">
        <v>2694</v>
      </c>
      <c r="D1221" s="6" t="s">
        <v>75</v>
      </c>
      <c r="E1221" s="6" t="s">
        <v>50</v>
      </c>
      <c r="F1221" s="6" t="s">
        <v>1177</v>
      </c>
      <c r="G1221" s="7" t="n">
        <f aca="false">J1221*S1221</f>
        <v>248.538231217078</v>
      </c>
      <c r="H1221" s="7" t="n">
        <f aca="false">I1221*Parâmetros!$B$6/100*S1221</f>
        <v>16.4109464929304</v>
      </c>
      <c r="I1221" s="8" t="n">
        <v>23434</v>
      </c>
      <c r="J1221" s="8" t="n">
        <v>3549</v>
      </c>
      <c r="K1221" s="9" t="n">
        <f aca="false">J1221/I1221</f>
        <v>0.151446616027994</v>
      </c>
      <c r="L1221" s="10" t="n">
        <v>0.172</v>
      </c>
      <c r="M1221" s="6" t="str">
        <f aca="false">IF(K1221&gt;L1221,"sim","não")</f>
        <v>não</v>
      </c>
      <c r="N1221" s="11" t="n">
        <v>-0.64</v>
      </c>
      <c r="O1221" s="8" t="n">
        <v>9649</v>
      </c>
      <c r="P1221" s="8" t="n">
        <v>8386</v>
      </c>
      <c r="Q1221" s="9" t="n">
        <f aca="false">O1221/(O1221+P1221)</f>
        <v>0.535015248128639</v>
      </c>
      <c r="R1221" s="10" t="n">
        <v>0.54</v>
      </c>
      <c r="S1221" s="12" t="n">
        <f aca="false">2*Q1221-1</f>
        <v>0.0700304962572775</v>
      </c>
      <c r="T1221" s="10" t="n">
        <v>0.071</v>
      </c>
      <c r="U1221" s="6" t="s">
        <v>63</v>
      </c>
      <c r="V1221" s="6" t="s">
        <v>59</v>
      </c>
      <c r="W1221" s="6" t="s">
        <v>54</v>
      </c>
      <c r="X1221" s="6" t="s">
        <v>2695</v>
      </c>
      <c r="Y1221" s="8" t="n">
        <v>25799</v>
      </c>
    </row>
    <row r="1222" customFormat="false" ht="15" hidden="false" customHeight="false" outlineLevel="0" collapsed="false">
      <c r="A1222" s="5" t="n">
        <f aca="false">RANK(G1222,$G$2:$G$1311)</f>
        <v>1221</v>
      </c>
      <c r="B1222" s="6" t="str">
        <f aca="false">IF(G1222&gt;=Parâmetros!$B$4,"A",IF(G1222&gt;=Parâmetros!$B$5,"B","C"))</f>
        <v>C</v>
      </c>
      <c r="C1222" s="6" t="s">
        <v>2696</v>
      </c>
      <c r="D1222" s="6" t="s">
        <v>772</v>
      </c>
      <c r="E1222" s="6" t="s">
        <v>142</v>
      </c>
      <c r="F1222" s="6" t="s">
        <v>773</v>
      </c>
      <c r="G1222" s="7" t="n">
        <f aca="false">J1222*S1222</f>
        <v>244.573716439001</v>
      </c>
      <c r="H1222" s="7" t="n">
        <f aca="false">I1222*Parâmetros!$B$6/100*S1222</f>
        <v>9.95331135186057</v>
      </c>
      <c r="I1222" s="8" t="n">
        <v>15424</v>
      </c>
      <c r="J1222" s="8" t="n">
        <v>3790</v>
      </c>
      <c r="K1222" s="9" t="n">
        <f aca="false">J1222/I1222</f>
        <v>0.245720954356846</v>
      </c>
      <c r="L1222" s="10" t="n">
        <v>0.255</v>
      </c>
      <c r="M1222" s="6" t="str">
        <f aca="false">IF(K1222&gt;L1222,"sim","não")</f>
        <v>não</v>
      </c>
      <c r="N1222" s="11" t="n">
        <v>-0.21</v>
      </c>
      <c r="O1222" s="8" t="n">
        <v>5650</v>
      </c>
      <c r="P1222" s="8" t="n">
        <v>4965</v>
      </c>
      <c r="Q1222" s="9" t="n">
        <f aca="false">O1222/(O1222+P1222)</f>
        <v>0.532265661799341</v>
      </c>
      <c r="R1222" s="10" t="n">
        <v>0.545</v>
      </c>
      <c r="S1222" s="12" t="n">
        <f aca="false">2*Q1222-1</f>
        <v>0.0645313235986811</v>
      </c>
      <c r="T1222" s="10" t="n">
        <v>0.13</v>
      </c>
      <c r="U1222" s="6" t="s">
        <v>715</v>
      </c>
      <c r="V1222" s="6" t="s">
        <v>72</v>
      </c>
      <c r="W1222" s="6" t="s">
        <v>211</v>
      </c>
      <c r="X1222" s="6" t="s">
        <v>2697</v>
      </c>
      <c r="Y1222" s="8" t="n">
        <v>18900</v>
      </c>
    </row>
    <row r="1223" customFormat="false" ht="15" hidden="false" customHeight="false" outlineLevel="0" collapsed="false">
      <c r="A1223" s="5" t="n">
        <f aca="false">RANK(G1223,$G$2:$G$1311)</f>
        <v>1222</v>
      </c>
      <c r="B1223" s="6" t="str">
        <f aca="false">IF(G1223&gt;=Parâmetros!$B$4,"A",IF(G1223&gt;=Parâmetros!$B$5,"B","C"))</f>
        <v>C</v>
      </c>
      <c r="C1223" s="6" t="s">
        <v>2698</v>
      </c>
      <c r="D1223" s="6" t="s">
        <v>1909</v>
      </c>
      <c r="E1223" s="6" t="s">
        <v>209</v>
      </c>
      <c r="F1223" s="6" t="s">
        <v>2515</v>
      </c>
      <c r="G1223" s="7" t="n">
        <f aca="false">J1223*S1223</f>
        <v>241.193506680075</v>
      </c>
      <c r="H1223" s="7" t="n">
        <f aca="false">I1223*Parâmetros!$B$6/100*S1223</f>
        <v>13.1539261600345</v>
      </c>
      <c r="I1223" s="8" t="n">
        <v>9184</v>
      </c>
      <c r="J1223" s="8" t="n">
        <v>1684</v>
      </c>
      <c r="K1223" s="9" t="n">
        <f aca="false">J1223/I1223</f>
        <v>0.183362369337979</v>
      </c>
      <c r="L1223" s="10" t="n">
        <v>0.186</v>
      </c>
      <c r="M1223" s="6" t="str">
        <f aca="false">IF(K1223&gt;L1223,"sim","não")</f>
        <v>não</v>
      </c>
      <c r="N1223" s="11" t="n">
        <v>1.55</v>
      </c>
      <c r="O1223" s="8" t="n">
        <v>3979</v>
      </c>
      <c r="P1223" s="8" t="n">
        <v>2982</v>
      </c>
      <c r="Q1223" s="9" t="n">
        <f aca="false">O1223/(O1223+P1223)</f>
        <v>0.571613273954892</v>
      </c>
      <c r="R1223" s="10" t="n">
        <v>0.598</v>
      </c>
      <c r="S1223" s="12" t="n">
        <f aca="false">2*Q1223-1</f>
        <v>0.143226547909783</v>
      </c>
      <c r="T1223" s="10" t="n">
        <v>0.101</v>
      </c>
      <c r="U1223" s="6" t="s">
        <v>83</v>
      </c>
      <c r="V1223" s="6" t="s">
        <v>53</v>
      </c>
      <c r="W1223" s="6" t="s">
        <v>211</v>
      </c>
      <c r="X1223" s="6" t="s">
        <v>2699</v>
      </c>
      <c r="Y1223" s="8" t="n">
        <v>10262</v>
      </c>
    </row>
    <row r="1224" customFormat="false" ht="15" hidden="false" customHeight="false" outlineLevel="0" collapsed="false">
      <c r="A1224" s="5" t="n">
        <f aca="false">RANK(G1224,$G$2:$G$1311)</f>
        <v>1223</v>
      </c>
      <c r="B1224" s="6" t="str">
        <f aca="false">IF(G1224&gt;=Parâmetros!$B$4,"A",IF(G1224&gt;=Parâmetros!$B$5,"B","C"))</f>
        <v>C</v>
      </c>
      <c r="C1224" s="6" t="s">
        <v>2700</v>
      </c>
      <c r="D1224" s="6" t="s">
        <v>177</v>
      </c>
      <c r="E1224" s="6" t="s">
        <v>50</v>
      </c>
      <c r="F1224" s="6" t="s">
        <v>2701</v>
      </c>
      <c r="G1224" s="7" t="n">
        <f aca="false">J1224*S1224</f>
        <v>238.206061904252</v>
      </c>
      <c r="H1224" s="7" t="n">
        <f aca="false">I1224*Parâmetros!$B$6/100*S1224</f>
        <v>13.2004980186355</v>
      </c>
      <c r="I1224" s="8" t="n">
        <v>12513</v>
      </c>
      <c r="J1224" s="8" t="n">
        <v>2258</v>
      </c>
      <c r="K1224" s="9" t="n">
        <f aca="false">J1224/I1224</f>
        <v>0.18045232957724</v>
      </c>
      <c r="L1224" s="10" t="n">
        <v>0.209</v>
      </c>
      <c r="M1224" s="6" t="str">
        <f aca="false">IF(K1224&gt;L1224,"sim","não")</f>
        <v>não</v>
      </c>
      <c r="N1224" s="11" t="n">
        <v>4.09</v>
      </c>
      <c r="O1224" s="8" t="n">
        <v>5161</v>
      </c>
      <c r="P1224" s="8" t="n">
        <v>4176</v>
      </c>
      <c r="Q1224" s="9" t="n">
        <f aca="false">O1224/(O1224+P1224)</f>
        <v>0.552747135054086</v>
      </c>
      <c r="R1224" s="10" t="n">
        <v>0.597</v>
      </c>
      <c r="S1224" s="12" t="n">
        <f aca="false">2*Q1224-1</f>
        <v>0.105494270108172</v>
      </c>
      <c r="T1224" s="10" t="n">
        <v>0.073</v>
      </c>
      <c r="U1224" s="6" t="s">
        <v>68</v>
      </c>
      <c r="V1224" s="6" t="s">
        <v>53</v>
      </c>
      <c r="W1224" s="6" t="s">
        <v>54</v>
      </c>
      <c r="X1224" s="6" t="s">
        <v>2702</v>
      </c>
      <c r="Y1224" s="8" t="n">
        <v>13804</v>
      </c>
    </row>
    <row r="1225" customFormat="false" ht="15" hidden="false" customHeight="false" outlineLevel="0" collapsed="false">
      <c r="A1225" s="5" t="n">
        <f aca="false">RANK(G1225,$G$2:$G$1311)</f>
        <v>1224</v>
      </c>
      <c r="B1225" s="6" t="str">
        <f aca="false">IF(G1225&gt;=Parâmetros!$B$4,"A",IF(G1225&gt;=Parâmetros!$B$5,"B","C"))</f>
        <v>C</v>
      </c>
      <c r="C1225" s="6" t="s">
        <v>2703</v>
      </c>
      <c r="D1225" s="6" t="s">
        <v>141</v>
      </c>
      <c r="E1225" s="6" t="s">
        <v>142</v>
      </c>
      <c r="F1225" s="6" t="s">
        <v>2704</v>
      </c>
      <c r="G1225" s="7" t="n">
        <f aca="false">J1225*S1225</f>
        <v>237.915175612989</v>
      </c>
      <c r="H1225" s="7" t="n">
        <f aca="false">I1225*Parâmetros!$B$6/100*S1225</f>
        <v>9.1431411530815</v>
      </c>
      <c r="I1225" s="8" t="n">
        <v>9450</v>
      </c>
      <c r="J1225" s="8" t="n">
        <v>2459</v>
      </c>
      <c r="K1225" s="9" t="n">
        <f aca="false">J1225/I1225</f>
        <v>0.26021164021164</v>
      </c>
      <c r="L1225" s="10" t="n">
        <v>0.242</v>
      </c>
      <c r="M1225" s="6" t="str">
        <f aca="false">IF(K1225&gt;L1225,"sim","não")</f>
        <v>sim</v>
      </c>
      <c r="N1225" s="11" t="n">
        <v>-1.23</v>
      </c>
      <c r="O1225" s="8" t="n">
        <v>3310</v>
      </c>
      <c r="P1225" s="8" t="n">
        <v>2726</v>
      </c>
      <c r="Q1225" s="9" t="n">
        <f aca="false">O1225/(O1225+P1225)</f>
        <v>0.548376408217362</v>
      </c>
      <c r="R1225" s="10" t="n">
        <v>0.589</v>
      </c>
      <c r="S1225" s="12" t="n">
        <f aca="false">2*Q1225-1</f>
        <v>0.0967528164347249</v>
      </c>
      <c r="T1225" s="10" t="n">
        <v>0.134</v>
      </c>
      <c r="U1225" s="6" t="s">
        <v>71</v>
      </c>
      <c r="V1225" s="6" t="s">
        <v>72</v>
      </c>
      <c r="W1225" s="6" t="s">
        <v>54</v>
      </c>
      <c r="X1225" s="6" t="s">
        <v>2705</v>
      </c>
      <c r="Y1225" s="8" t="n">
        <v>11547</v>
      </c>
    </row>
    <row r="1226" customFormat="false" ht="15" hidden="false" customHeight="false" outlineLevel="0" collapsed="false">
      <c r="A1226" s="5" t="n">
        <f aca="false">RANK(G1226,$G$2:$G$1311)</f>
        <v>1225</v>
      </c>
      <c r="B1226" s="6" t="str">
        <f aca="false">IF(G1226&gt;=Parâmetros!$B$4,"A",IF(G1226&gt;=Parâmetros!$B$5,"B","C"))</f>
        <v>C</v>
      </c>
      <c r="C1226" s="6" t="s">
        <v>2706</v>
      </c>
      <c r="D1226" s="6" t="s">
        <v>86</v>
      </c>
      <c r="E1226" s="6" t="s">
        <v>50</v>
      </c>
      <c r="F1226" s="6" t="s">
        <v>2347</v>
      </c>
      <c r="G1226" s="7" t="n">
        <f aca="false">J1226*S1226</f>
        <v>236.753823311062</v>
      </c>
      <c r="H1226" s="7" t="n">
        <f aca="false">I1226*Parâmetros!$B$6/100*S1226</f>
        <v>9.08134075723831</v>
      </c>
      <c r="I1226" s="8" t="n">
        <v>9693</v>
      </c>
      <c r="J1226" s="8" t="n">
        <v>2527</v>
      </c>
      <c r="K1226" s="9" t="n">
        <f aca="false">J1226/I1226</f>
        <v>0.26070360053647</v>
      </c>
      <c r="L1226" s="10" t="n">
        <v>0.29</v>
      </c>
      <c r="M1226" s="6" t="str">
        <f aca="false">IF(K1226&gt;L1226,"sim","não")</f>
        <v>não</v>
      </c>
      <c r="N1226" s="11" t="n">
        <v>2.3</v>
      </c>
      <c r="O1226" s="8" t="n">
        <v>3683</v>
      </c>
      <c r="P1226" s="8" t="n">
        <v>3052</v>
      </c>
      <c r="Q1226" s="9" t="n">
        <f aca="false">O1226/(O1226+P1226)</f>
        <v>0.546844840386043</v>
      </c>
      <c r="R1226" s="10" t="n">
        <v>0.639</v>
      </c>
      <c r="S1226" s="12" t="n">
        <f aca="false">2*Q1226-1</f>
        <v>0.0936896807720862</v>
      </c>
      <c r="T1226" s="10" t="n">
        <v>0.086</v>
      </c>
      <c r="U1226" s="6" t="s">
        <v>301</v>
      </c>
      <c r="V1226" s="6" t="s">
        <v>53</v>
      </c>
      <c r="W1226" s="6" t="s">
        <v>54</v>
      </c>
      <c r="X1226" s="6" t="s">
        <v>2707</v>
      </c>
      <c r="Y1226" s="8" t="n">
        <v>14338</v>
      </c>
    </row>
    <row r="1227" customFormat="false" ht="15" hidden="false" customHeight="false" outlineLevel="0" collapsed="false">
      <c r="A1227" s="5" t="n">
        <f aca="false">RANK(G1227,$G$2:$G$1311)</f>
        <v>1226</v>
      </c>
      <c r="B1227" s="6" t="str">
        <f aca="false">IF(G1227&gt;=Parâmetros!$B$4,"A",IF(G1227&gt;=Parâmetros!$B$5,"B","C"))</f>
        <v>C</v>
      </c>
      <c r="C1227" s="6" t="s">
        <v>2708</v>
      </c>
      <c r="D1227" s="6" t="s">
        <v>2387</v>
      </c>
      <c r="E1227" s="6" t="s">
        <v>142</v>
      </c>
      <c r="F1227" s="6" t="s">
        <v>2709</v>
      </c>
      <c r="G1227" s="7" t="n">
        <f aca="false">J1227*S1227</f>
        <v>234.288609695389</v>
      </c>
      <c r="H1227" s="7" t="n">
        <f aca="false">I1227*Parâmetros!$B$6/100*S1227</f>
        <v>8.48336968116628</v>
      </c>
      <c r="I1227" s="8" t="n">
        <v>12713</v>
      </c>
      <c r="J1227" s="8" t="n">
        <v>3511</v>
      </c>
      <c r="K1227" s="9" t="n">
        <f aca="false">J1227/I1227</f>
        <v>0.276173995123102</v>
      </c>
      <c r="L1227" s="10" t="n">
        <v>0.25</v>
      </c>
      <c r="M1227" s="6" t="str">
        <f aca="false">IF(K1227&gt;L1227,"sim","não")</f>
        <v>sim</v>
      </c>
      <c r="N1227" s="11" t="n">
        <v>-1.29</v>
      </c>
      <c r="O1227" s="8" t="n">
        <v>4500</v>
      </c>
      <c r="P1227" s="8" t="n">
        <v>3937</v>
      </c>
      <c r="Q1227" s="9" t="n">
        <f aca="false">O1227/(O1227+P1227)</f>
        <v>0.533364940144601</v>
      </c>
      <c r="R1227" s="10" t="n">
        <v>0.588</v>
      </c>
      <c r="S1227" s="12" t="n">
        <f aca="false">2*Q1227-1</f>
        <v>0.0667298802892022</v>
      </c>
      <c r="T1227" s="10" t="n">
        <v>0.142</v>
      </c>
      <c r="U1227" s="6" t="s">
        <v>63</v>
      </c>
      <c r="V1227" s="6" t="s">
        <v>59</v>
      </c>
      <c r="W1227" s="6" t="s">
        <v>54</v>
      </c>
      <c r="X1227" s="6" t="s">
        <v>2710</v>
      </c>
      <c r="Y1227" s="8" t="n">
        <v>15917</v>
      </c>
    </row>
    <row r="1228" customFormat="false" ht="15" hidden="false" customHeight="false" outlineLevel="0" collapsed="false">
      <c r="A1228" s="5" t="n">
        <f aca="false">RANK(G1228,$G$2:$G$1311)</f>
        <v>1227</v>
      </c>
      <c r="B1228" s="6" t="str">
        <f aca="false">IF(G1228&gt;=Parâmetros!$B$4,"A",IF(G1228&gt;=Parâmetros!$B$5,"B","C"))</f>
        <v>C</v>
      </c>
      <c r="C1228" s="6" t="s">
        <v>2711</v>
      </c>
      <c r="D1228" s="6" t="s">
        <v>141</v>
      </c>
      <c r="E1228" s="6" t="s">
        <v>142</v>
      </c>
      <c r="F1228" s="6" t="s">
        <v>2712</v>
      </c>
      <c r="G1228" s="7" t="n">
        <f aca="false">J1228*S1228</f>
        <v>228.148395473938</v>
      </c>
      <c r="H1228" s="7" t="n">
        <f aca="false">I1228*Parâmetros!$B$6/100*S1228</f>
        <v>9.85962344648489</v>
      </c>
      <c r="I1228" s="8" t="n">
        <v>7969</v>
      </c>
      <c r="J1228" s="8" t="n">
        <v>1844</v>
      </c>
      <c r="K1228" s="9" t="n">
        <f aca="false">J1228/I1228</f>
        <v>0.231396662065504</v>
      </c>
      <c r="L1228" s="10" t="n">
        <v>0.239</v>
      </c>
      <c r="M1228" s="6" t="str">
        <f aca="false">IF(K1228&gt;L1228,"sim","não")</f>
        <v>não</v>
      </c>
      <c r="N1228" s="11" t="n">
        <v>-0.79</v>
      </c>
      <c r="O1228" s="8" t="n">
        <v>3029</v>
      </c>
      <c r="P1228" s="8" t="n">
        <v>2362</v>
      </c>
      <c r="Q1228" s="9" t="n">
        <f aca="false">O1228/(O1228+P1228)</f>
        <v>0.561862363197923</v>
      </c>
      <c r="R1228" s="10" t="n">
        <v>0.598</v>
      </c>
      <c r="S1228" s="12" t="n">
        <f aca="false">2*Q1228-1</f>
        <v>0.123724726395845</v>
      </c>
      <c r="T1228" s="10" t="n">
        <v>0.139</v>
      </c>
      <c r="U1228" s="6" t="s">
        <v>68</v>
      </c>
      <c r="V1228" s="6" t="s">
        <v>53</v>
      </c>
      <c r="W1228" s="6" t="s">
        <v>54</v>
      </c>
      <c r="X1228" s="6" t="s">
        <v>2713</v>
      </c>
      <c r="Y1228" s="8" t="n">
        <v>10884</v>
      </c>
    </row>
    <row r="1229" customFormat="false" ht="15" hidden="false" customHeight="false" outlineLevel="0" collapsed="false">
      <c r="A1229" s="5" t="n">
        <f aca="false">RANK(G1229,$G$2:$G$1311)</f>
        <v>1228</v>
      </c>
      <c r="B1229" s="6" t="str">
        <f aca="false">IF(G1229&gt;=Parâmetros!$B$4,"A",IF(G1229&gt;=Parâmetros!$B$5,"B","C"))</f>
        <v>C</v>
      </c>
      <c r="C1229" s="6" t="s">
        <v>2714</v>
      </c>
      <c r="D1229" s="6" t="s">
        <v>1100</v>
      </c>
      <c r="E1229" s="6" t="s">
        <v>209</v>
      </c>
      <c r="F1229" s="6" t="s">
        <v>1099</v>
      </c>
      <c r="G1229" s="7" t="n">
        <f aca="false">J1229*S1229</f>
        <v>227.857243072606</v>
      </c>
      <c r="H1229" s="7" t="n">
        <f aca="false">I1229*Parâmetros!$B$6/100*S1229</f>
        <v>12.0480965743014</v>
      </c>
      <c r="I1229" s="8" t="n">
        <v>11437</v>
      </c>
      <c r="J1229" s="8" t="n">
        <v>2163</v>
      </c>
      <c r="K1229" s="9" t="n">
        <f aca="false">J1229/I1229</f>
        <v>0.189123021771444</v>
      </c>
      <c r="L1229" s="10" t="n">
        <v>0.212</v>
      </c>
      <c r="M1229" s="6" t="str">
        <f aca="false">IF(K1229&gt;L1229,"sim","não")</f>
        <v>não</v>
      </c>
      <c r="N1229" s="11" t="n">
        <v>14.8</v>
      </c>
      <c r="O1229" s="8" t="n">
        <v>4727</v>
      </c>
      <c r="P1229" s="8" t="n">
        <v>3826</v>
      </c>
      <c r="Q1229" s="9" t="n">
        <f aca="false">O1229/(O1229+P1229)</f>
        <v>0.552671577224366</v>
      </c>
      <c r="R1229" s="10" t="n">
        <v>0.577</v>
      </c>
      <c r="S1229" s="12" t="n">
        <f aca="false">2*Q1229-1</f>
        <v>0.105343154448732</v>
      </c>
      <c r="T1229" s="10" t="n">
        <v>0.065</v>
      </c>
      <c r="U1229" s="6" t="s">
        <v>83</v>
      </c>
      <c r="V1229" s="6" t="s">
        <v>53</v>
      </c>
      <c r="W1229" s="6" t="s">
        <v>54</v>
      </c>
      <c r="X1229" s="6" t="s">
        <v>2715</v>
      </c>
      <c r="Y1229" s="8" t="n">
        <v>12945</v>
      </c>
    </row>
    <row r="1230" customFormat="false" ht="15" hidden="false" customHeight="false" outlineLevel="0" collapsed="false">
      <c r="A1230" s="5" t="n">
        <f aca="false">RANK(G1230,$G$2:$G$1311)</f>
        <v>1229</v>
      </c>
      <c r="B1230" s="6" t="str">
        <f aca="false">IF(G1230&gt;=Parâmetros!$B$4,"A",IF(G1230&gt;=Parâmetros!$B$5,"B","C"))</f>
        <v>C</v>
      </c>
      <c r="C1230" s="6" t="s">
        <v>2716</v>
      </c>
      <c r="D1230" s="6" t="s">
        <v>407</v>
      </c>
      <c r="E1230" s="6" t="s">
        <v>50</v>
      </c>
      <c r="F1230" s="6" t="s">
        <v>670</v>
      </c>
      <c r="G1230" s="7" t="n">
        <f aca="false">J1230*S1230</f>
        <v>224.764726204871</v>
      </c>
      <c r="H1230" s="7" t="n">
        <f aca="false">I1230*Parâmetros!$B$6/100*S1230</f>
        <v>11.3178493694939</v>
      </c>
      <c r="I1230" s="8" t="n">
        <v>7961</v>
      </c>
      <c r="J1230" s="8" t="n">
        <v>1581</v>
      </c>
      <c r="K1230" s="9" t="n">
        <f aca="false">J1230/I1230</f>
        <v>0.19859314156513</v>
      </c>
      <c r="L1230" s="10" t="n">
        <v>0.201</v>
      </c>
      <c r="M1230" s="6" t="str">
        <f aca="false">IF(K1230&gt;L1230,"sim","não")</f>
        <v>não</v>
      </c>
      <c r="N1230" s="11" t="n">
        <v>-1.33</v>
      </c>
      <c r="O1230" s="8" t="n">
        <v>3306</v>
      </c>
      <c r="P1230" s="8" t="n">
        <v>2483</v>
      </c>
      <c r="Q1230" s="9" t="n">
        <f aca="false">O1230/(O1230+P1230)</f>
        <v>0.571083088616341</v>
      </c>
      <c r="R1230" s="10" t="n">
        <v>0.587</v>
      </c>
      <c r="S1230" s="12" t="n">
        <f aca="false">2*Q1230-1</f>
        <v>0.142166177232683</v>
      </c>
      <c r="T1230" s="10" t="n">
        <v>0.106</v>
      </c>
      <c r="U1230" s="6" t="s">
        <v>102</v>
      </c>
      <c r="V1230" s="6" t="s">
        <v>72</v>
      </c>
      <c r="W1230" s="6" t="s">
        <v>211</v>
      </c>
      <c r="X1230" s="6" t="s">
        <v>2717</v>
      </c>
      <c r="Y1230" s="8" t="n">
        <v>10620</v>
      </c>
    </row>
    <row r="1231" customFormat="false" ht="15" hidden="false" customHeight="false" outlineLevel="0" collapsed="false">
      <c r="A1231" s="5" t="n">
        <f aca="false">RANK(G1231,$G$2:$G$1311)</f>
        <v>1230</v>
      </c>
      <c r="B1231" s="6" t="str">
        <f aca="false">IF(G1231&gt;=Parâmetros!$B$4,"A",IF(G1231&gt;=Parâmetros!$B$5,"B","C"))</f>
        <v>C</v>
      </c>
      <c r="C1231" s="6" t="s">
        <v>2718</v>
      </c>
      <c r="D1231" s="6" t="s">
        <v>2387</v>
      </c>
      <c r="E1231" s="6" t="s">
        <v>142</v>
      </c>
      <c r="F1231" s="6" t="s">
        <v>2709</v>
      </c>
      <c r="G1231" s="7" t="n">
        <f aca="false">J1231*S1231</f>
        <v>221.643881667413</v>
      </c>
      <c r="H1231" s="7" t="n">
        <f aca="false">I1231*Parâmetros!$B$6/100*S1231</f>
        <v>7.06437247870909</v>
      </c>
      <c r="I1231" s="8" t="n">
        <v>14263</v>
      </c>
      <c r="J1231" s="8" t="n">
        <v>4475</v>
      </c>
      <c r="K1231" s="9" t="n">
        <f aca="false">J1231/I1231</f>
        <v>0.313748860688495</v>
      </c>
      <c r="L1231" s="10" t="n">
        <v>0.328</v>
      </c>
      <c r="M1231" s="6" t="str">
        <f aca="false">IF(K1231&gt;L1231,"sim","não")</f>
        <v>não</v>
      </c>
      <c r="N1231" s="11" t="n">
        <v>-0.95</v>
      </c>
      <c r="O1231" s="8" t="n">
        <v>4683</v>
      </c>
      <c r="P1231" s="8" t="n">
        <v>4241</v>
      </c>
      <c r="Q1231" s="9" t="n">
        <f aca="false">O1231/(O1231+P1231)</f>
        <v>0.524764679515912</v>
      </c>
      <c r="R1231" s="10" t="n">
        <v>0.549</v>
      </c>
      <c r="S1231" s="12" t="n">
        <f aca="false">2*Q1231-1</f>
        <v>0.0495293590318242</v>
      </c>
      <c r="T1231" s="10" t="n">
        <v>0.126</v>
      </c>
      <c r="U1231" s="6" t="s">
        <v>68</v>
      </c>
      <c r="V1231" s="6" t="s">
        <v>53</v>
      </c>
      <c r="W1231" s="6" t="s">
        <v>54</v>
      </c>
      <c r="X1231" s="6" t="s">
        <v>2719</v>
      </c>
      <c r="Y1231" s="8" t="n">
        <v>17440</v>
      </c>
    </row>
    <row r="1232" customFormat="false" ht="15" hidden="false" customHeight="false" outlineLevel="0" collapsed="false">
      <c r="A1232" s="5" t="n">
        <f aca="false">RANK(G1232,$G$2:$G$1311)</f>
        <v>1231</v>
      </c>
      <c r="B1232" s="6" t="str">
        <f aca="false">IF(G1232&gt;=Parâmetros!$B$4,"A",IF(G1232&gt;=Parâmetros!$B$5,"B","C"))</f>
        <v>C</v>
      </c>
      <c r="C1232" s="6" t="s">
        <v>2720</v>
      </c>
      <c r="D1232" s="6" t="s">
        <v>141</v>
      </c>
      <c r="E1232" s="6" t="s">
        <v>142</v>
      </c>
      <c r="F1232" s="6" t="s">
        <v>2721</v>
      </c>
      <c r="G1232" s="7" t="n">
        <f aca="false">J1232*S1232</f>
        <v>219.492587412587</v>
      </c>
      <c r="H1232" s="7" t="n">
        <f aca="false">I1232*Parâmetros!$B$6/100*S1232</f>
        <v>9.17758321678322</v>
      </c>
      <c r="I1232" s="8" t="n">
        <v>10449</v>
      </c>
      <c r="J1232" s="8" t="n">
        <v>2499</v>
      </c>
      <c r="K1232" s="9" t="n">
        <f aca="false">J1232/I1232</f>
        <v>0.239161642262417</v>
      </c>
      <c r="L1232" s="10" t="n">
        <v>0.231</v>
      </c>
      <c r="M1232" s="6" t="str">
        <f aca="false">IF(K1232&gt;L1232,"sim","não")</f>
        <v>sim</v>
      </c>
      <c r="N1232" s="11" t="n">
        <v>-0.77</v>
      </c>
      <c r="O1232" s="8" t="n">
        <v>3889</v>
      </c>
      <c r="P1232" s="8" t="n">
        <v>3261</v>
      </c>
      <c r="Q1232" s="9" t="n">
        <f aca="false">O1232/(O1232+P1232)</f>
        <v>0.543916083916084</v>
      </c>
      <c r="R1232" s="10" t="n">
        <v>0.595</v>
      </c>
      <c r="S1232" s="12" t="n">
        <f aca="false">2*Q1232-1</f>
        <v>0.0878321678321679</v>
      </c>
      <c r="T1232" s="10" t="n">
        <v>0.138</v>
      </c>
      <c r="U1232" s="6" t="s">
        <v>71</v>
      </c>
      <c r="V1232" s="6" t="s">
        <v>72</v>
      </c>
      <c r="W1232" s="6" t="s">
        <v>54</v>
      </c>
      <c r="X1232" s="6" t="s">
        <v>2722</v>
      </c>
      <c r="Y1232" s="8" t="n">
        <v>11377</v>
      </c>
    </row>
    <row r="1233" customFormat="false" ht="15" hidden="false" customHeight="false" outlineLevel="0" collapsed="false">
      <c r="A1233" s="5" t="n">
        <f aca="false">RANK(G1233,$G$2:$G$1311)</f>
        <v>1232</v>
      </c>
      <c r="B1233" s="6" t="str">
        <f aca="false">IF(G1233&gt;=Parâmetros!$B$4,"A",IF(G1233&gt;=Parâmetros!$B$5,"B","C"))</f>
        <v>C</v>
      </c>
      <c r="C1233" s="6" t="s">
        <v>2723</v>
      </c>
      <c r="D1233" s="6" t="s">
        <v>141</v>
      </c>
      <c r="E1233" s="6" t="s">
        <v>142</v>
      </c>
      <c r="F1233" s="6" t="s">
        <v>2724</v>
      </c>
      <c r="G1233" s="7" t="n">
        <f aca="false">J1233*S1233</f>
        <v>217.31563747558</v>
      </c>
      <c r="H1233" s="7" t="n">
        <f aca="false">I1233*Parâmetros!$B$6/100*S1233</f>
        <v>8.83760468869447</v>
      </c>
      <c r="I1233" s="8" t="n">
        <v>17312</v>
      </c>
      <c r="J1233" s="8" t="n">
        <v>4257</v>
      </c>
      <c r="K1233" s="9" t="n">
        <f aca="false">J1233/I1233</f>
        <v>0.245898798521257</v>
      </c>
      <c r="L1233" s="10" t="n">
        <v>0.237</v>
      </c>
      <c r="M1233" s="6" t="str">
        <f aca="false">IF(K1233&gt;L1233,"sim","não")</f>
        <v>sim</v>
      </c>
      <c r="N1233" s="11" t="n">
        <v>-1.07</v>
      </c>
      <c r="O1233" s="8" t="n">
        <v>6187</v>
      </c>
      <c r="P1233" s="8" t="n">
        <v>5586</v>
      </c>
      <c r="Q1233" s="9" t="n">
        <f aca="false">O1233/(O1233+P1233)</f>
        <v>0.525524505223817</v>
      </c>
      <c r="R1233" s="10" t="n">
        <v>0.582</v>
      </c>
      <c r="S1233" s="12" t="n">
        <f aca="false">2*Q1233-1</f>
        <v>0.0510490104476344</v>
      </c>
      <c r="T1233" s="10" t="n">
        <v>0.135</v>
      </c>
      <c r="U1233" s="6" t="s">
        <v>133</v>
      </c>
      <c r="V1233" s="6" t="s">
        <v>72</v>
      </c>
      <c r="W1233" s="6" t="s">
        <v>54</v>
      </c>
      <c r="X1233" s="6" t="s">
        <v>2725</v>
      </c>
      <c r="Y1233" s="8" t="n">
        <v>20973</v>
      </c>
    </row>
    <row r="1234" customFormat="false" ht="15" hidden="false" customHeight="false" outlineLevel="0" collapsed="false">
      <c r="A1234" s="5" t="n">
        <f aca="false">RANK(G1234,$G$2:$G$1311)</f>
        <v>1233</v>
      </c>
      <c r="B1234" s="6" t="str">
        <f aca="false">IF(G1234&gt;=Parâmetros!$B$4,"A",IF(G1234&gt;=Parâmetros!$B$5,"B","C"))</f>
        <v>C</v>
      </c>
      <c r="C1234" s="6" t="s">
        <v>2726</v>
      </c>
      <c r="D1234" s="6" t="s">
        <v>1909</v>
      </c>
      <c r="E1234" s="6" t="s">
        <v>209</v>
      </c>
      <c r="F1234" s="6" t="s">
        <v>2515</v>
      </c>
      <c r="G1234" s="7" t="n">
        <f aca="false">J1234*S1234</f>
        <v>216.327438231469</v>
      </c>
      <c r="H1234" s="7" t="n">
        <f aca="false">I1234*Parâmetros!$B$6/100*S1234</f>
        <v>15.0116280884265</v>
      </c>
      <c r="I1234" s="8" t="n">
        <v>9833</v>
      </c>
      <c r="J1234" s="8" t="n">
        <v>1417</v>
      </c>
      <c r="K1234" s="9" t="n">
        <f aca="false">J1234/I1234</f>
        <v>0.144106579884064</v>
      </c>
      <c r="L1234" s="10" t="n">
        <v>0.145</v>
      </c>
      <c r="M1234" s="6" t="str">
        <f aca="false">IF(K1234&gt;L1234,"sim","não")</f>
        <v>não</v>
      </c>
      <c r="N1234" s="11" t="n">
        <v>2.19</v>
      </c>
      <c r="O1234" s="8" t="n">
        <v>4432</v>
      </c>
      <c r="P1234" s="8" t="n">
        <v>3258</v>
      </c>
      <c r="Q1234" s="9" t="n">
        <f aca="false">O1234/(O1234+P1234)</f>
        <v>0.576332899869961</v>
      </c>
      <c r="R1234" s="10" t="n">
        <v>0.647</v>
      </c>
      <c r="S1234" s="12" t="n">
        <f aca="false">2*Q1234-1</f>
        <v>0.152665799739922</v>
      </c>
      <c r="T1234" s="10" t="n">
        <v>0.077</v>
      </c>
      <c r="U1234" s="6" t="s">
        <v>68</v>
      </c>
      <c r="V1234" s="6" t="s">
        <v>53</v>
      </c>
      <c r="W1234" s="6" t="s">
        <v>211</v>
      </c>
      <c r="X1234" s="6" t="s">
        <v>2727</v>
      </c>
      <c r="Y1234" s="8" t="n">
        <v>13241</v>
      </c>
    </row>
    <row r="1235" customFormat="false" ht="15" hidden="false" customHeight="false" outlineLevel="0" collapsed="false">
      <c r="A1235" s="5" t="n">
        <f aca="false">RANK(G1235,$G$2:$G$1311)</f>
        <v>1234</v>
      </c>
      <c r="B1235" s="6" t="str">
        <f aca="false">IF(G1235&gt;=Parâmetros!$B$4,"A",IF(G1235&gt;=Parâmetros!$B$5,"B","C"))</f>
        <v>C</v>
      </c>
      <c r="C1235" s="6" t="s">
        <v>2728</v>
      </c>
      <c r="D1235" s="6" t="s">
        <v>141</v>
      </c>
      <c r="E1235" s="6" t="s">
        <v>142</v>
      </c>
      <c r="F1235" s="6" t="s">
        <v>2729</v>
      </c>
      <c r="G1235" s="7" t="n">
        <f aca="false">J1235*S1235</f>
        <v>211.104514154552</v>
      </c>
      <c r="H1235" s="7" t="n">
        <f aca="false">I1235*Parâmetros!$B$6/100*S1235</f>
        <v>10.3149441469013</v>
      </c>
      <c r="I1235" s="8" t="n">
        <v>9616</v>
      </c>
      <c r="J1235" s="8" t="n">
        <v>1968</v>
      </c>
      <c r="K1235" s="9" t="n">
        <f aca="false">J1235/I1235</f>
        <v>0.204658901830283</v>
      </c>
      <c r="L1235" s="10" t="n">
        <v>0.207</v>
      </c>
      <c r="M1235" s="6" t="str">
        <f aca="false">IF(K1235&gt;L1235,"sim","não")</f>
        <v>não</v>
      </c>
      <c r="N1235" s="11" t="n">
        <v>-0.66</v>
      </c>
      <c r="O1235" s="8" t="n">
        <v>3618</v>
      </c>
      <c r="P1235" s="8" t="n">
        <v>2917</v>
      </c>
      <c r="Q1235" s="9" t="n">
        <f aca="false">O1235/(O1235+P1235)</f>
        <v>0.553634276970161</v>
      </c>
      <c r="R1235" s="10" t="n">
        <v>0.594</v>
      </c>
      <c r="S1235" s="12" t="n">
        <f aca="false">2*Q1235-1</f>
        <v>0.107268553940321</v>
      </c>
      <c r="T1235" s="10" t="n">
        <v>0.146</v>
      </c>
      <c r="U1235" s="6" t="s">
        <v>301</v>
      </c>
      <c r="V1235" s="6" t="s">
        <v>53</v>
      </c>
      <c r="W1235" s="6" t="s">
        <v>54</v>
      </c>
      <c r="X1235" s="6" t="s">
        <v>2730</v>
      </c>
      <c r="Y1235" s="8" t="n">
        <v>11019</v>
      </c>
    </row>
    <row r="1236" customFormat="false" ht="15" hidden="false" customHeight="false" outlineLevel="0" collapsed="false">
      <c r="A1236" s="5" t="n">
        <f aca="false">RANK(G1236,$G$2:$G$1311)</f>
        <v>1235</v>
      </c>
      <c r="B1236" s="6" t="str">
        <f aca="false">IF(G1236&gt;=Parâmetros!$B$4,"A",IF(G1236&gt;=Parâmetros!$B$5,"B","C"))</f>
        <v>C</v>
      </c>
      <c r="C1236" s="6" t="s">
        <v>2731</v>
      </c>
      <c r="D1236" s="6" t="s">
        <v>49</v>
      </c>
      <c r="E1236" s="6" t="s">
        <v>50</v>
      </c>
      <c r="F1236" s="6" t="s">
        <v>1355</v>
      </c>
      <c r="G1236" s="7" t="n">
        <f aca="false">J1236*S1236</f>
        <v>209.691941192485</v>
      </c>
      <c r="H1236" s="7" t="n">
        <f aca="false">I1236*Parâmetros!$B$6/100*S1236</f>
        <v>8.34092022869587</v>
      </c>
      <c r="I1236" s="8" t="n">
        <v>22120</v>
      </c>
      <c r="J1236" s="8" t="n">
        <v>5561</v>
      </c>
      <c r="K1236" s="9" t="n">
        <f aca="false">J1236/I1236</f>
        <v>0.251401446654611</v>
      </c>
      <c r="L1236" s="10" t="n">
        <v>0.309</v>
      </c>
      <c r="M1236" s="6" t="str">
        <f aca="false">IF(K1236&gt;L1236,"sim","não")</f>
        <v>não</v>
      </c>
      <c r="N1236" s="11" t="n">
        <v>-0.11</v>
      </c>
      <c r="O1236" s="8" t="n">
        <v>7623</v>
      </c>
      <c r="P1236" s="8" t="n">
        <v>7069</v>
      </c>
      <c r="Q1236" s="9" t="n">
        <f aca="false">O1236/(O1236+P1236)</f>
        <v>0.518853797985298</v>
      </c>
      <c r="R1236" s="10" t="n">
        <v>0.623</v>
      </c>
      <c r="S1236" s="12" t="n">
        <f aca="false">2*Q1236-1</f>
        <v>0.0377075959705961</v>
      </c>
      <c r="T1236" s="10" t="n">
        <v>0.081</v>
      </c>
      <c r="U1236" s="6" t="s">
        <v>71</v>
      </c>
      <c r="V1236" s="6" t="s">
        <v>72</v>
      </c>
      <c r="W1236" s="6" t="s">
        <v>54</v>
      </c>
      <c r="X1236" s="6" t="s">
        <v>2732</v>
      </c>
      <c r="Y1236" s="8" t="n">
        <v>28165</v>
      </c>
    </row>
    <row r="1237" customFormat="false" ht="15" hidden="false" customHeight="false" outlineLevel="0" collapsed="false">
      <c r="A1237" s="5" t="n">
        <f aca="false">RANK(G1237,$G$2:$G$1311)</f>
        <v>1236</v>
      </c>
      <c r="B1237" s="6" t="str">
        <f aca="false">IF(G1237&gt;=Parâmetros!$B$4,"A",IF(G1237&gt;=Parâmetros!$B$5,"B","C"))</f>
        <v>C</v>
      </c>
      <c r="C1237" s="6" t="s">
        <v>2733</v>
      </c>
      <c r="D1237" s="6" t="s">
        <v>407</v>
      </c>
      <c r="E1237" s="6" t="s">
        <v>50</v>
      </c>
      <c r="F1237" s="6" t="s">
        <v>2733</v>
      </c>
      <c r="G1237" s="7" t="n">
        <f aca="false">J1237*S1237</f>
        <v>209.457770425513</v>
      </c>
      <c r="H1237" s="7" t="n">
        <f aca="false">I1237*Parâmetros!$B$6/100*S1237</f>
        <v>11.3439545997611</v>
      </c>
      <c r="I1237" s="8" t="n">
        <v>14677</v>
      </c>
      <c r="J1237" s="8" t="n">
        <v>2710</v>
      </c>
      <c r="K1237" s="9" t="n">
        <f aca="false">J1237/I1237</f>
        <v>0.18464263814131</v>
      </c>
      <c r="L1237" s="10" t="n">
        <v>0.172</v>
      </c>
      <c r="M1237" s="6" t="str">
        <f aca="false">IF(K1237&gt;L1237,"sim","não")</f>
        <v>sim</v>
      </c>
      <c r="N1237" s="11" t="n">
        <v>-0.78</v>
      </c>
      <c r="O1237" s="8" t="n">
        <v>5861</v>
      </c>
      <c r="P1237" s="8" t="n">
        <v>5020</v>
      </c>
      <c r="Q1237" s="9" t="n">
        <f aca="false">O1237/(O1237+P1237)</f>
        <v>0.538645345096958</v>
      </c>
      <c r="R1237" s="10" t="n">
        <v>0.57</v>
      </c>
      <c r="S1237" s="12" t="n">
        <f aca="false">2*Q1237-1</f>
        <v>0.0772906901939161</v>
      </c>
      <c r="T1237" s="10" t="n">
        <v>0.102</v>
      </c>
      <c r="U1237" s="6" t="s">
        <v>96</v>
      </c>
      <c r="V1237" s="6" t="s">
        <v>72</v>
      </c>
      <c r="W1237" s="6" t="s">
        <v>211</v>
      </c>
      <c r="X1237" s="6" t="s">
        <v>2734</v>
      </c>
      <c r="Y1237" s="8" t="n">
        <v>16786</v>
      </c>
    </row>
    <row r="1238" customFormat="false" ht="15" hidden="false" customHeight="false" outlineLevel="0" collapsed="false">
      <c r="A1238" s="5" t="n">
        <f aca="false">RANK(G1238,$G$2:$G$1311)</f>
        <v>1237</v>
      </c>
      <c r="B1238" s="6" t="str">
        <f aca="false">IF(G1238&gt;=Parâmetros!$B$4,"A",IF(G1238&gt;=Parâmetros!$B$5,"B","C"))</f>
        <v>C</v>
      </c>
      <c r="C1238" s="6" t="s">
        <v>2735</v>
      </c>
      <c r="D1238" s="6" t="s">
        <v>141</v>
      </c>
      <c r="E1238" s="6" t="s">
        <v>142</v>
      </c>
      <c r="F1238" s="6" t="s">
        <v>866</v>
      </c>
      <c r="G1238" s="7" t="n">
        <f aca="false">J1238*S1238</f>
        <v>202.506581330757</v>
      </c>
      <c r="H1238" s="7" t="n">
        <f aca="false">I1238*Parâmetros!$B$6/100*S1238</f>
        <v>9.5633872720686</v>
      </c>
      <c r="I1238" s="8" t="n">
        <v>11981</v>
      </c>
      <c r="J1238" s="8" t="n">
        <v>2537</v>
      </c>
      <c r="K1238" s="9" t="n">
        <f aca="false">J1238/I1238</f>
        <v>0.211751940572573</v>
      </c>
      <c r="L1238" s="10" t="n">
        <v>0.198</v>
      </c>
      <c r="M1238" s="6" t="str">
        <f aca="false">IF(K1238&gt;L1238,"sim","não")</f>
        <v>sim</v>
      </c>
      <c r="N1238" s="11" t="n">
        <v>-2.09</v>
      </c>
      <c r="O1238" s="8" t="n">
        <v>4471</v>
      </c>
      <c r="P1238" s="8" t="n">
        <v>3810</v>
      </c>
      <c r="Q1238" s="9" t="n">
        <f aca="false">O1238/(O1238+P1238)</f>
        <v>0.539910638811738</v>
      </c>
      <c r="R1238" s="10" t="n">
        <v>0.567</v>
      </c>
      <c r="S1238" s="12" t="n">
        <f aca="false">2*Q1238-1</f>
        <v>0.0798212776234755</v>
      </c>
      <c r="T1238" s="10" t="n">
        <v>0.137</v>
      </c>
      <c r="U1238" s="6" t="s">
        <v>63</v>
      </c>
      <c r="V1238" s="6" t="s">
        <v>59</v>
      </c>
      <c r="W1238" s="6" t="s">
        <v>54</v>
      </c>
      <c r="X1238" s="6" t="s">
        <v>2736</v>
      </c>
      <c r="Y1238" s="8" t="n">
        <v>14121</v>
      </c>
    </row>
    <row r="1239" customFormat="false" ht="15" hidden="false" customHeight="false" outlineLevel="0" collapsed="false">
      <c r="A1239" s="5" t="n">
        <f aca="false">RANK(G1239,$G$2:$G$1311)</f>
        <v>1238</v>
      </c>
      <c r="B1239" s="6" t="str">
        <f aca="false">IF(G1239&gt;=Parâmetros!$B$4,"A",IF(G1239&gt;=Parâmetros!$B$5,"B","C"))</f>
        <v>C</v>
      </c>
      <c r="C1239" s="6" t="s">
        <v>2737</v>
      </c>
      <c r="D1239" s="6" t="s">
        <v>1100</v>
      </c>
      <c r="E1239" s="6" t="s">
        <v>209</v>
      </c>
      <c r="F1239" s="6" t="s">
        <v>2738</v>
      </c>
      <c r="G1239" s="7" t="n">
        <f aca="false">J1239*S1239</f>
        <v>199.46916231973</v>
      </c>
      <c r="H1239" s="7" t="n">
        <f aca="false">I1239*Parâmetros!$B$6/100*S1239</f>
        <v>7.08437250690395</v>
      </c>
      <c r="I1239" s="8" t="n">
        <v>9909</v>
      </c>
      <c r="J1239" s="8" t="n">
        <v>2790</v>
      </c>
      <c r="K1239" s="9" t="n">
        <f aca="false">J1239/I1239</f>
        <v>0.281562216167121</v>
      </c>
      <c r="L1239" s="10" t="n">
        <v>0.25</v>
      </c>
      <c r="M1239" s="6" t="str">
        <f aca="false">IF(K1239&gt;L1239,"sim","não")</f>
        <v>sim</v>
      </c>
      <c r="N1239" s="11" t="n">
        <v>9.98</v>
      </c>
      <c r="O1239" s="8" t="n">
        <v>3492</v>
      </c>
      <c r="P1239" s="8" t="n">
        <v>3026</v>
      </c>
      <c r="Q1239" s="9" t="n">
        <f aca="false">O1239/(O1239+P1239)</f>
        <v>0.535747161706045</v>
      </c>
      <c r="R1239" s="10" t="n">
        <v>0.557</v>
      </c>
      <c r="S1239" s="12" t="n">
        <f aca="false">2*Q1239-1</f>
        <v>0.0714943234120895</v>
      </c>
      <c r="T1239" s="10" t="n">
        <v>0.056</v>
      </c>
      <c r="U1239" s="6" t="s">
        <v>83</v>
      </c>
      <c r="V1239" s="6" t="s">
        <v>53</v>
      </c>
      <c r="W1239" s="6" t="s">
        <v>54</v>
      </c>
      <c r="X1239" s="6" t="s">
        <v>2739</v>
      </c>
      <c r="Y1239" s="8" t="n">
        <v>12847</v>
      </c>
    </row>
    <row r="1240" customFormat="false" ht="15" hidden="false" customHeight="false" outlineLevel="0" collapsed="false">
      <c r="A1240" s="5" t="n">
        <f aca="false">RANK(G1240,$G$2:$G$1311)</f>
        <v>1239</v>
      </c>
      <c r="B1240" s="6" t="str">
        <f aca="false">IF(G1240&gt;=Parâmetros!$B$4,"A",IF(G1240&gt;=Parâmetros!$B$5,"B","C"))</f>
        <v>C</v>
      </c>
      <c r="C1240" s="6" t="s">
        <v>116</v>
      </c>
      <c r="D1240" s="6" t="s">
        <v>445</v>
      </c>
      <c r="E1240" s="6" t="s">
        <v>50</v>
      </c>
      <c r="F1240" s="6" t="s">
        <v>891</v>
      </c>
      <c r="G1240" s="7" t="n">
        <f aca="false">J1240*S1240</f>
        <v>198.500462278106</v>
      </c>
      <c r="H1240" s="7" t="n">
        <f aca="false">I1240*Parâmetros!$B$6/100*S1240</f>
        <v>11.9282091346154</v>
      </c>
      <c r="I1240" s="8" t="n">
        <v>29523</v>
      </c>
      <c r="J1240" s="8" t="n">
        <v>4913</v>
      </c>
      <c r="K1240" s="9" t="n">
        <f aca="false">J1240/I1240</f>
        <v>0.166412627443011</v>
      </c>
      <c r="L1240" s="10" t="n">
        <v>0.163</v>
      </c>
      <c r="M1240" s="6" t="str">
        <f aca="false">IF(K1240&gt;L1240,"sim","não")</f>
        <v>sim</v>
      </c>
      <c r="N1240" s="11" t="n">
        <v>2.5</v>
      </c>
      <c r="O1240" s="8" t="n">
        <v>11253</v>
      </c>
      <c r="P1240" s="8" t="n">
        <v>10379</v>
      </c>
      <c r="Q1240" s="9" t="n">
        <f aca="false">O1240/(O1240+P1240)</f>
        <v>0.520201553254438</v>
      </c>
      <c r="R1240" s="10" t="n">
        <v>0.555</v>
      </c>
      <c r="S1240" s="12" t="n">
        <f aca="false">2*Q1240-1</f>
        <v>0.0404031065088757</v>
      </c>
      <c r="T1240" s="10" t="n">
        <v>0.084</v>
      </c>
      <c r="U1240" s="6" t="s">
        <v>63</v>
      </c>
      <c r="V1240" s="6" t="s">
        <v>59</v>
      </c>
      <c r="W1240" s="6" t="s">
        <v>54</v>
      </c>
      <c r="X1240" s="6" t="s">
        <v>2740</v>
      </c>
      <c r="Y1240" s="8" t="n">
        <v>32235</v>
      </c>
    </row>
    <row r="1241" customFormat="false" ht="15" hidden="false" customHeight="false" outlineLevel="0" collapsed="false">
      <c r="A1241" s="5" t="n">
        <f aca="false">RANK(G1241,$G$2:$G$1311)</f>
        <v>1240</v>
      </c>
      <c r="B1241" s="6" t="str">
        <f aca="false">IF(G1241&gt;=Parâmetros!$B$4,"A",IF(G1241&gt;=Parâmetros!$B$5,"B","C"))</f>
        <v>C</v>
      </c>
      <c r="C1241" s="6" t="s">
        <v>2741</v>
      </c>
      <c r="D1241" s="6" t="s">
        <v>86</v>
      </c>
      <c r="E1241" s="6" t="s">
        <v>50</v>
      </c>
      <c r="F1241" s="6" t="s">
        <v>2347</v>
      </c>
      <c r="G1241" s="7" t="n">
        <f aca="false">J1241*S1241</f>
        <v>196.163712975586</v>
      </c>
      <c r="H1241" s="7" t="n">
        <f aca="false">I1241*Parâmetros!$B$6/100*S1241</f>
        <v>10.6771780889825</v>
      </c>
      <c r="I1241" s="8" t="n">
        <v>10837</v>
      </c>
      <c r="J1241" s="8" t="n">
        <v>1991</v>
      </c>
      <c r="K1241" s="9" t="n">
        <f aca="false">J1241/I1241</f>
        <v>0.183722432407493</v>
      </c>
      <c r="L1241" s="10" t="n">
        <v>0.248</v>
      </c>
      <c r="M1241" s="6" t="str">
        <f aca="false">IF(K1241&gt;L1241,"sim","não")</f>
        <v>não</v>
      </c>
      <c r="N1241" s="11" t="n">
        <v>0.64</v>
      </c>
      <c r="O1241" s="8" t="n">
        <v>4432</v>
      </c>
      <c r="P1241" s="8" t="n">
        <v>3637</v>
      </c>
      <c r="Q1241" s="9" t="n">
        <f aca="false">O1241/(O1241+P1241)</f>
        <v>0.549262609988846</v>
      </c>
      <c r="R1241" s="10" t="n">
        <v>0.618</v>
      </c>
      <c r="S1241" s="12" t="n">
        <f aca="false">2*Q1241-1</f>
        <v>0.0985252199776925</v>
      </c>
      <c r="T1241" s="10" t="n">
        <v>0.096</v>
      </c>
      <c r="U1241" s="6" t="s">
        <v>96</v>
      </c>
      <c r="V1241" s="6" t="s">
        <v>72</v>
      </c>
      <c r="W1241" s="6" t="s">
        <v>54</v>
      </c>
      <c r="X1241" s="6" t="s">
        <v>2742</v>
      </c>
      <c r="Y1241" s="8" t="n">
        <v>12918</v>
      </c>
    </row>
    <row r="1242" customFormat="false" ht="15" hidden="false" customHeight="false" outlineLevel="0" collapsed="false">
      <c r="A1242" s="5" t="n">
        <f aca="false">RANK(G1242,$G$2:$G$1311)</f>
        <v>1241</v>
      </c>
      <c r="B1242" s="6" t="str">
        <f aca="false">IF(G1242&gt;=Parâmetros!$B$4,"A",IF(G1242&gt;=Parâmetros!$B$5,"B","C"))</f>
        <v>C</v>
      </c>
      <c r="C1242" s="6" t="s">
        <v>2743</v>
      </c>
      <c r="D1242" s="6" t="s">
        <v>208</v>
      </c>
      <c r="E1242" s="6" t="s">
        <v>209</v>
      </c>
      <c r="F1242" s="6" t="s">
        <v>421</v>
      </c>
      <c r="G1242" s="7" t="n">
        <f aca="false">J1242*S1242</f>
        <v>195.756601535676</v>
      </c>
      <c r="H1242" s="7" t="n">
        <f aca="false">I1242*Parâmetros!$B$6/100*S1242</f>
        <v>7.87873712466446</v>
      </c>
      <c r="I1242" s="8" t="n">
        <v>23243</v>
      </c>
      <c r="J1242" s="8" t="n">
        <v>5775</v>
      </c>
      <c r="K1242" s="9" t="n">
        <f aca="false">J1242/I1242</f>
        <v>0.248461902508282</v>
      </c>
      <c r="L1242" s="10" t="n">
        <v>0.207</v>
      </c>
      <c r="M1242" s="6" t="str">
        <f aca="false">IF(K1242&gt;L1242,"sim","não")</f>
        <v>sim</v>
      </c>
      <c r="N1242" s="11" t="n">
        <v>4.94</v>
      </c>
      <c r="O1242" s="8" t="n">
        <v>8281</v>
      </c>
      <c r="P1242" s="8" t="n">
        <v>7738</v>
      </c>
      <c r="Q1242" s="9" t="n">
        <f aca="false">O1242/(O1242+P1242)</f>
        <v>0.516948623509582</v>
      </c>
      <c r="R1242" s="10" t="n">
        <v>0.526</v>
      </c>
      <c r="S1242" s="12" t="n">
        <f aca="false">2*Q1242-1</f>
        <v>0.0338972470191647</v>
      </c>
      <c r="T1242" s="10" t="n">
        <v>0.073</v>
      </c>
      <c r="U1242" s="6" t="s">
        <v>83</v>
      </c>
      <c r="V1242" s="6" t="s">
        <v>53</v>
      </c>
      <c r="W1242" s="6" t="s">
        <v>211</v>
      </c>
      <c r="X1242" s="6" t="s">
        <v>2744</v>
      </c>
      <c r="Y1242" s="8" t="n">
        <v>24936</v>
      </c>
    </row>
    <row r="1243" customFormat="false" ht="15" hidden="false" customHeight="false" outlineLevel="0" collapsed="false">
      <c r="A1243" s="5" t="n">
        <f aca="false">RANK(G1243,$G$2:$G$1311)</f>
        <v>1242</v>
      </c>
      <c r="B1243" s="6" t="str">
        <f aca="false">IF(G1243&gt;=Parâmetros!$B$4,"A",IF(G1243&gt;=Parâmetros!$B$5,"B","C"))</f>
        <v>C</v>
      </c>
      <c r="C1243" s="6" t="s">
        <v>2745</v>
      </c>
      <c r="D1243" s="6" t="s">
        <v>1100</v>
      </c>
      <c r="E1243" s="6" t="s">
        <v>209</v>
      </c>
      <c r="F1243" s="6" t="s">
        <v>1099</v>
      </c>
      <c r="G1243" s="7" t="n">
        <f aca="false">J1243*S1243</f>
        <v>193.771718452758</v>
      </c>
      <c r="H1243" s="7" t="n">
        <f aca="false">I1243*Parâmetros!$B$6/100*S1243</f>
        <v>9.09338617628408</v>
      </c>
      <c r="I1243" s="8" t="n">
        <v>8907</v>
      </c>
      <c r="J1243" s="8" t="n">
        <v>1898</v>
      </c>
      <c r="K1243" s="9" t="n">
        <f aca="false">J1243/I1243</f>
        <v>0.213090827439093</v>
      </c>
      <c r="L1243" s="10" t="n">
        <v>0.244</v>
      </c>
      <c r="M1243" s="6" t="str">
        <f aca="false">IF(K1243&gt;L1243,"sim","não")</f>
        <v>não</v>
      </c>
      <c r="N1243" s="11" t="n">
        <v>11.88</v>
      </c>
      <c r="O1243" s="8" t="n">
        <v>3476</v>
      </c>
      <c r="P1243" s="8" t="n">
        <v>2832</v>
      </c>
      <c r="Q1243" s="9" t="n">
        <f aca="false">O1243/(O1243+P1243)</f>
        <v>0.551046290424857</v>
      </c>
      <c r="R1243" s="10" t="n">
        <v>0.617</v>
      </c>
      <c r="S1243" s="12" t="n">
        <f aca="false">2*Q1243-1</f>
        <v>0.102092580849715</v>
      </c>
      <c r="T1243" s="10" t="n">
        <v>0.072</v>
      </c>
      <c r="U1243" s="6" t="s">
        <v>71</v>
      </c>
      <c r="V1243" s="6" t="s">
        <v>72</v>
      </c>
      <c r="W1243" s="6" t="s">
        <v>54</v>
      </c>
      <c r="X1243" s="6" t="s">
        <v>2746</v>
      </c>
      <c r="Y1243" s="8" t="n">
        <v>10612</v>
      </c>
    </row>
    <row r="1244" customFormat="false" ht="15" hidden="false" customHeight="false" outlineLevel="0" collapsed="false">
      <c r="A1244" s="5" t="n">
        <f aca="false">RANK(G1244,$G$2:$G$1311)</f>
        <v>1243</v>
      </c>
      <c r="B1244" s="6" t="str">
        <f aca="false">IF(G1244&gt;=Parâmetros!$B$4,"A",IF(G1244&gt;=Parâmetros!$B$5,"B","C"))</f>
        <v>C</v>
      </c>
      <c r="C1244" s="6" t="s">
        <v>2747</v>
      </c>
      <c r="D1244" s="6" t="s">
        <v>223</v>
      </c>
      <c r="E1244" s="6" t="s">
        <v>209</v>
      </c>
      <c r="F1244" s="6" t="s">
        <v>2748</v>
      </c>
      <c r="G1244" s="7" t="n">
        <f aca="false">J1244*S1244</f>
        <v>193.721358802868</v>
      </c>
      <c r="H1244" s="7" t="n">
        <f aca="false">I1244*Parâmetros!$B$6/100*S1244</f>
        <v>9.89601404994467</v>
      </c>
      <c r="I1244" s="8" t="n">
        <v>27386</v>
      </c>
      <c r="J1244" s="8" t="n">
        <v>5361</v>
      </c>
      <c r="K1244" s="9" t="n">
        <f aca="false">J1244/I1244</f>
        <v>0.195756956108961</v>
      </c>
      <c r="L1244" s="10" t="n">
        <v>0.212</v>
      </c>
      <c r="M1244" s="6" t="str">
        <f aca="false">IF(K1244&gt;L1244,"sim","não")</f>
        <v>não</v>
      </c>
      <c r="N1244" s="11" t="n">
        <v>2.22</v>
      </c>
      <c r="O1244" s="8" t="n">
        <v>10767</v>
      </c>
      <c r="P1244" s="8" t="n">
        <v>10016</v>
      </c>
      <c r="Q1244" s="9" t="n">
        <f aca="false">O1244/(O1244+P1244)</f>
        <v>0.518067651445893</v>
      </c>
      <c r="R1244" s="10" t="n">
        <v>0.575</v>
      </c>
      <c r="S1244" s="12" t="n">
        <f aca="false">2*Q1244-1</f>
        <v>0.0361353028917866</v>
      </c>
      <c r="T1244" s="10" t="n">
        <v>0.061</v>
      </c>
      <c r="U1244" s="6" t="s">
        <v>52</v>
      </c>
      <c r="V1244" s="6" t="s">
        <v>53</v>
      </c>
      <c r="W1244" s="6" t="s">
        <v>54</v>
      </c>
      <c r="X1244" s="6" t="s">
        <v>2749</v>
      </c>
      <c r="Y1244" s="8" t="n">
        <v>35577</v>
      </c>
    </row>
    <row r="1245" customFormat="false" ht="15" hidden="false" customHeight="false" outlineLevel="0" collapsed="false">
      <c r="A1245" s="5" t="n">
        <f aca="false">RANK(G1245,$G$2:$G$1311)</f>
        <v>1244</v>
      </c>
      <c r="B1245" s="6" t="str">
        <f aca="false">IF(G1245&gt;=Parâmetros!$B$4,"A",IF(G1245&gt;=Parâmetros!$B$5,"B","C"))</f>
        <v>C</v>
      </c>
      <c r="C1245" s="6" t="s">
        <v>2750</v>
      </c>
      <c r="D1245" s="6" t="s">
        <v>141</v>
      </c>
      <c r="E1245" s="6" t="s">
        <v>142</v>
      </c>
      <c r="F1245" s="6" t="s">
        <v>2505</v>
      </c>
      <c r="G1245" s="7" t="n">
        <f aca="false">J1245*S1245</f>
        <v>191.632265717675</v>
      </c>
      <c r="H1245" s="7" t="n">
        <f aca="false">I1245*Parâmetros!$B$6/100*S1245</f>
        <v>8.82714116251483</v>
      </c>
      <c r="I1245" s="8" t="n">
        <v>9664</v>
      </c>
      <c r="J1245" s="8" t="n">
        <v>2098</v>
      </c>
      <c r="K1245" s="9" t="n">
        <f aca="false">J1245/I1245</f>
        <v>0.217094370860927</v>
      </c>
      <c r="L1245" s="10" t="n">
        <v>0.208</v>
      </c>
      <c r="M1245" s="6" t="str">
        <f aca="false">IF(K1245&gt;L1245,"sim","não")</f>
        <v>sim</v>
      </c>
      <c r="N1245" s="11" t="n">
        <v>-2.59</v>
      </c>
      <c r="O1245" s="8" t="n">
        <v>3680</v>
      </c>
      <c r="P1245" s="8" t="n">
        <v>3064</v>
      </c>
      <c r="Q1245" s="9" t="n">
        <f aca="false">O1245/(O1245+P1245)</f>
        <v>0.545670225385528</v>
      </c>
      <c r="R1245" s="10" t="n">
        <v>0.576</v>
      </c>
      <c r="S1245" s="12" t="n">
        <f aca="false">2*Q1245-1</f>
        <v>0.0913404507710558</v>
      </c>
      <c r="T1245" s="10" t="n">
        <v>0.16</v>
      </c>
      <c r="U1245" s="6" t="s">
        <v>71</v>
      </c>
      <c r="V1245" s="6" t="s">
        <v>72</v>
      </c>
      <c r="W1245" s="6" t="s">
        <v>54</v>
      </c>
      <c r="X1245" s="6" t="s">
        <v>2751</v>
      </c>
      <c r="Y1245" s="8" t="n">
        <v>11610</v>
      </c>
    </row>
    <row r="1246" customFormat="false" ht="15" hidden="false" customHeight="false" outlineLevel="0" collapsed="false">
      <c r="A1246" s="5" t="n">
        <f aca="false">RANK(G1246,$G$2:$G$1311)</f>
        <v>1245</v>
      </c>
      <c r="B1246" s="6" t="str">
        <f aca="false">IF(G1246&gt;=Parâmetros!$B$4,"A",IF(G1246&gt;=Parâmetros!$B$5,"B","C"))</f>
        <v>C</v>
      </c>
      <c r="C1246" s="6" t="s">
        <v>2752</v>
      </c>
      <c r="D1246" s="6" t="s">
        <v>66</v>
      </c>
      <c r="E1246" s="6" t="s">
        <v>50</v>
      </c>
      <c r="F1246" s="6" t="s">
        <v>484</v>
      </c>
      <c r="G1246" s="7" t="n">
        <f aca="false">J1246*S1246</f>
        <v>189.677456714343</v>
      </c>
      <c r="H1246" s="7" t="n">
        <f aca="false">I1246*Parâmetros!$B$6/100*S1246</f>
        <v>12.8118709826857</v>
      </c>
      <c r="I1246" s="8" t="n">
        <v>22236</v>
      </c>
      <c r="J1246" s="8" t="n">
        <v>3292</v>
      </c>
      <c r="K1246" s="9" t="n">
        <f aca="false">J1246/I1246</f>
        <v>0.148048210109732</v>
      </c>
      <c r="L1246" s="10" t="n">
        <v>0.155</v>
      </c>
      <c r="M1246" s="6" t="str">
        <f aca="false">IF(K1246&gt;L1246,"sim","não")</f>
        <v>não</v>
      </c>
      <c r="N1246" s="11" t="n">
        <v>-0.73</v>
      </c>
      <c r="O1246" s="8" t="n">
        <v>9132</v>
      </c>
      <c r="P1246" s="8" t="n">
        <v>8137</v>
      </c>
      <c r="Q1246" s="9" t="n">
        <f aca="false">O1246/(O1246+P1246)</f>
        <v>0.528808848225143</v>
      </c>
      <c r="R1246" s="10" t="n">
        <v>0.574</v>
      </c>
      <c r="S1246" s="12" t="n">
        <f aca="false">2*Q1246-1</f>
        <v>0.0576176964502866</v>
      </c>
      <c r="T1246" s="10" t="n">
        <v>0.106</v>
      </c>
      <c r="U1246" s="6" t="s">
        <v>52</v>
      </c>
      <c r="V1246" s="6" t="s">
        <v>53</v>
      </c>
      <c r="W1246" s="6" t="s">
        <v>54</v>
      </c>
      <c r="X1246" s="6" t="s">
        <v>2753</v>
      </c>
      <c r="Y1246" s="8" t="n">
        <v>24736</v>
      </c>
    </row>
    <row r="1247" customFormat="false" ht="15" hidden="false" customHeight="false" outlineLevel="0" collapsed="false">
      <c r="A1247" s="5" t="n">
        <f aca="false">RANK(G1247,$G$2:$G$1311)</f>
        <v>1246</v>
      </c>
      <c r="B1247" s="6" t="str">
        <f aca="false">IF(G1247&gt;=Parâmetros!$B$4,"A",IF(G1247&gt;=Parâmetros!$B$5,"B","C"))</f>
        <v>C</v>
      </c>
      <c r="C1247" s="6" t="s">
        <v>2754</v>
      </c>
      <c r="D1247" s="6" t="s">
        <v>141</v>
      </c>
      <c r="E1247" s="6" t="s">
        <v>142</v>
      </c>
      <c r="F1247" s="6" t="s">
        <v>2755</v>
      </c>
      <c r="G1247" s="7" t="n">
        <f aca="false">J1247*S1247</f>
        <v>186.363561804335</v>
      </c>
      <c r="H1247" s="7" t="n">
        <f aca="false">I1247*Parâmetros!$B$6/100*S1247</f>
        <v>7.88489396602226</v>
      </c>
      <c r="I1247" s="8" t="n">
        <v>12917</v>
      </c>
      <c r="J1247" s="8" t="n">
        <v>3053</v>
      </c>
      <c r="K1247" s="9" t="n">
        <f aca="false">J1247/I1247</f>
        <v>0.236355190833785</v>
      </c>
      <c r="L1247" s="10" t="n">
        <v>0.224</v>
      </c>
      <c r="M1247" s="6" t="str">
        <f aca="false">IF(K1247&gt;L1247,"sim","não")</f>
        <v>sim</v>
      </c>
      <c r="N1247" s="11" t="n">
        <v>-1.38</v>
      </c>
      <c r="O1247" s="8" t="n">
        <v>4528</v>
      </c>
      <c r="P1247" s="8" t="n">
        <v>4007</v>
      </c>
      <c r="Q1247" s="9" t="n">
        <f aca="false">O1247/(O1247+P1247)</f>
        <v>0.530521382542472</v>
      </c>
      <c r="R1247" s="10" t="n">
        <v>0.564</v>
      </c>
      <c r="S1247" s="12" t="n">
        <f aca="false">2*Q1247-1</f>
        <v>0.0610427650849443</v>
      </c>
      <c r="T1247" s="10" t="n">
        <v>0.142</v>
      </c>
      <c r="U1247" s="6" t="s">
        <v>52</v>
      </c>
      <c r="V1247" s="6" t="s">
        <v>53</v>
      </c>
      <c r="W1247" s="6" t="s">
        <v>54</v>
      </c>
      <c r="X1247" s="6" t="s">
        <v>2756</v>
      </c>
      <c r="Y1247" s="8" t="n">
        <v>15362</v>
      </c>
    </row>
    <row r="1248" customFormat="false" ht="15" hidden="false" customHeight="false" outlineLevel="0" collapsed="false">
      <c r="A1248" s="5" t="n">
        <f aca="false">RANK(G1248,$G$2:$G$1311)</f>
        <v>1247</v>
      </c>
      <c r="B1248" s="6" t="str">
        <f aca="false">IF(G1248&gt;=Parâmetros!$B$4,"A",IF(G1248&gt;=Parâmetros!$B$5,"B","C"))</f>
        <v>C</v>
      </c>
      <c r="C1248" s="6" t="s">
        <v>2757</v>
      </c>
      <c r="D1248" s="6" t="s">
        <v>2225</v>
      </c>
      <c r="E1248" s="6" t="s">
        <v>2226</v>
      </c>
      <c r="F1248" s="6" t="s">
        <v>2758</v>
      </c>
      <c r="G1248" s="7" t="n">
        <f aca="false">J1248*S1248</f>
        <v>184.212151898734</v>
      </c>
      <c r="H1248" s="7" t="n">
        <f aca="false">I1248*Parâmetros!$B$6/100*S1248</f>
        <v>7.79051848101264</v>
      </c>
      <c r="I1248" s="8" t="n">
        <v>14823</v>
      </c>
      <c r="J1248" s="8" t="n">
        <v>3505</v>
      </c>
      <c r="K1248" s="9" t="n">
        <f aca="false">J1248/I1248</f>
        <v>0.236456857586184</v>
      </c>
      <c r="L1248" s="10" t="n">
        <v>0.198</v>
      </c>
      <c r="M1248" s="6" t="str">
        <f aca="false">IF(K1248&gt;L1248,"sim","não")</f>
        <v>sim</v>
      </c>
      <c r="N1248" s="11"/>
      <c r="O1248" s="8" t="n">
        <v>5197</v>
      </c>
      <c r="P1248" s="8" t="n">
        <v>4678</v>
      </c>
      <c r="Q1248" s="9" t="n">
        <f aca="false">O1248/(O1248+P1248)</f>
        <v>0.526278481012658</v>
      </c>
      <c r="R1248" s="10" t="n">
        <v>0.561</v>
      </c>
      <c r="S1248" s="12" t="n">
        <f aca="false">2*Q1248-1</f>
        <v>0.0525569620253163</v>
      </c>
      <c r="T1248" s="10" t="n">
        <v>0.132</v>
      </c>
      <c r="U1248" s="6" t="s">
        <v>102</v>
      </c>
      <c r="V1248" s="6" t="s">
        <v>72</v>
      </c>
      <c r="W1248" s="6" t="s">
        <v>54</v>
      </c>
      <c r="X1248" s="6" t="s">
        <v>2759</v>
      </c>
      <c r="Y1248" s="8" t="n">
        <v>19084</v>
      </c>
    </row>
    <row r="1249" customFormat="false" ht="15" hidden="false" customHeight="false" outlineLevel="0" collapsed="false">
      <c r="A1249" s="5" t="n">
        <f aca="false">RANK(G1249,$G$2:$G$1311)</f>
        <v>1248</v>
      </c>
      <c r="B1249" s="6" t="str">
        <f aca="false">IF(G1249&gt;=Parâmetros!$B$4,"A",IF(G1249&gt;=Parâmetros!$B$5,"B","C"))</f>
        <v>C</v>
      </c>
      <c r="C1249" s="6" t="s">
        <v>2760</v>
      </c>
      <c r="D1249" s="6" t="s">
        <v>1909</v>
      </c>
      <c r="E1249" s="6" t="s">
        <v>209</v>
      </c>
      <c r="F1249" s="6" t="s">
        <v>2450</v>
      </c>
      <c r="G1249" s="7" t="n">
        <f aca="false">J1249*S1249</f>
        <v>181.105317324185</v>
      </c>
      <c r="H1249" s="7" t="n">
        <f aca="false">I1249*Parâmetros!$B$6/100*S1249</f>
        <v>10.9922675814751</v>
      </c>
      <c r="I1249" s="8" t="n">
        <v>7593</v>
      </c>
      <c r="J1249" s="8" t="n">
        <v>1251</v>
      </c>
      <c r="K1249" s="9" t="n">
        <f aca="false">J1249/I1249</f>
        <v>0.164757013038325</v>
      </c>
      <c r="L1249" s="10" t="n">
        <v>0.192</v>
      </c>
      <c r="M1249" s="6" t="str">
        <f aca="false">IF(K1249&gt;L1249,"sim","não")</f>
        <v>não</v>
      </c>
      <c r="N1249" s="11" t="n">
        <v>3.38</v>
      </c>
      <c r="O1249" s="8" t="n">
        <v>3337</v>
      </c>
      <c r="P1249" s="8" t="n">
        <v>2493</v>
      </c>
      <c r="Q1249" s="9" t="n">
        <f aca="false">O1249/(O1249+P1249)</f>
        <v>0.572384219554031</v>
      </c>
      <c r="R1249" s="10" t="n">
        <v>0.6</v>
      </c>
      <c r="S1249" s="12" t="n">
        <f aca="false">2*Q1249-1</f>
        <v>0.144768439108062</v>
      </c>
      <c r="T1249" s="10" t="n">
        <v>0.101</v>
      </c>
      <c r="U1249" s="6" t="s">
        <v>83</v>
      </c>
      <c r="V1249" s="6" t="s">
        <v>53</v>
      </c>
      <c r="W1249" s="6" t="s">
        <v>211</v>
      </c>
      <c r="X1249" s="6" t="s">
        <v>2761</v>
      </c>
      <c r="Y1249" s="8" t="n">
        <v>10325</v>
      </c>
    </row>
    <row r="1250" customFormat="false" ht="15" hidden="false" customHeight="false" outlineLevel="0" collapsed="false">
      <c r="A1250" s="5" t="n">
        <f aca="false">RANK(G1250,$G$2:$G$1311)</f>
        <v>1249</v>
      </c>
      <c r="B1250" s="6" t="str">
        <f aca="false">IF(G1250&gt;=Parâmetros!$B$4,"A",IF(G1250&gt;=Parâmetros!$B$5,"B","C"))</f>
        <v>C</v>
      </c>
      <c r="C1250" s="6" t="s">
        <v>2762</v>
      </c>
      <c r="D1250" s="6" t="s">
        <v>2387</v>
      </c>
      <c r="E1250" s="6" t="s">
        <v>142</v>
      </c>
      <c r="F1250" s="6" t="s">
        <v>2763</v>
      </c>
      <c r="G1250" s="7" t="n">
        <f aca="false">J1250*S1250</f>
        <v>166.594017094017</v>
      </c>
      <c r="H1250" s="7" t="n">
        <f aca="false">I1250*Parâmetros!$B$6/100*S1250</f>
        <v>8.16965811965809</v>
      </c>
      <c r="I1250" s="8" t="n">
        <v>27310</v>
      </c>
      <c r="J1250" s="8" t="n">
        <v>5569</v>
      </c>
      <c r="K1250" s="9" t="n">
        <f aca="false">J1250/I1250</f>
        <v>0.203917978762358</v>
      </c>
      <c r="L1250" s="10" t="n">
        <v>0.211</v>
      </c>
      <c r="M1250" s="6" t="str">
        <f aca="false">IF(K1250&gt;L1250,"sim","não")</f>
        <v>não</v>
      </c>
      <c r="N1250" s="11" t="n">
        <v>-0.49</v>
      </c>
      <c r="O1250" s="8" t="n">
        <v>9640</v>
      </c>
      <c r="P1250" s="8" t="n">
        <v>9080</v>
      </c>
      <c r="Q1250" s="9" t="n">
        <f aca="false">O1250/(O1250+P1250)</f>
        <v>0.514957264957265</v>
      </c>
      <c r="R1250" s="10" t="n">
        <v>0.549</v>
      </c>
      <c r="S1250" s="12" t="n">
        <f aca="false">2*Q1250-1</f>
        <v>0.0299145299145298</v>
      </c>
      <c r="T1250" s="10" t="n">
        <v>0.069</v>
      </c>
      <c r="U1250" s="6" t="s">
        <v>68</v>
      </c>
      <c r="V1250" s="6" t="s">
        <v>53</v>
      </c>
      <c r="W1250" s="6" t="s">
        <v>54</v>
      </c>
      <c r="X1250" s="6" t="s">
        <v>2764</v>
      </c>
      <c r="Y1250" s="8" t="n">
        <v>33019</v>
      </c>
    </row>
    <row r="1251" customFormat="false" ht="15" hidden="false" customHeight="false" outlineLevel="0" collapsed="false">
      <c r="A1251" s="5" t="n">
        <f aca="false">RANK(G1251,$G$2:$G$1311)</f>
        <v>1250</v>
      </c>
      <c r="B1251" s="6" t="str">
        <f aca="false">IF(G1251&gt;=Parâmetros!$B$4,"A",IF(G1251&gt;=Parâmetros!$B$5,"B","C"))</f>
        <v>C</v>
      </c>
      <c r="C1251" s="6" t="s">
        <v>2765</v>
      </c>
      <c r="D1251" s="6" t="s">
        <v>86</v>
      </c>
      <c r="E1251" s="6" t="s">
        <v>50</v>
      </c>
      <c r="F1251" s="6" t="s">
        <v>2347</v>
      </c>
      <c r="G1251" s="7" t="n">
        <f aca="false">J1251*S1251</f>
        <v>160.341440333113</v>
      </c>
      <c r="H1251" s="7" t="n">
        <f aca="false">I1251*Parâmetros!$B$6/100*S1251</f>
        <v>8.27253525125391</v>
      </c>
      <c r="I1251" s="8" t="n">
        <v>28108</v>
      </c>
      <c r="J1251" s="8" t="n">
        <v>5448</v>
      </c>
      <c r="K1251" s="9" t="n">
        <f aca="false">J1251/I1251</f>
        <v>0.193823822399317</v>
      </c>
      <c r="L1251" s="10" t="n">
        <v>0.254</v>
      </c>
      <c r="M1251" s="6" t="str">
        <f aca="false">IF(K1251&gt;L1251,"sim","não")</f>
        <v>não</v>
      </c>
      <c r="N1251" s="11" t="n">
        <v>-0.01</v>
      </c>
      <c r="O1251" s="8" t="n">
        <v>10878</v>
      </c>
      <c r="P1251" s="8" t="n">
        <v>10256</v>
      </c>
      <c r="Q1251" s="9" t="n">
        <f aca="false">O1251/(O1251+P1251)</f>
        <v>0.514715624112804</v>
      </c>
      <c r="R1251" s="10" t="n">
        <v>0.575</v>
      </c>
      <c r="S1251" s="12" t="n">
        <f aca="false">2*Q1251-1</f>
        <v>0.0294312482256081</v>
      </c>
      <c r="T1251" s="10" t="n">
        <v>0.073</v>
      </c>
      <c r="U1251" s="6" t="s">
        <v>96</v>
      </c>
      <c r="V1251" s="6" t="s">
        <v>72</v>
      </c>
      <c r="W1251" s="6" t="s">
        <v>54</v>
      </c>
      <c r="X1251" s="6" t="s">
        <v>2766</v>
      </c>
      <c r="Y1251" s="8" t="n">
        <v>37085</v>
      </c>
    </row>
    <row r="1252" customFormat="false" ht="15" hidden="false" customHeight="false" outlineLevel="0" collapsed="false">
      <c r="A1252" s="5" t="n">
        <f aca="false">RANK(G1252,$G$2:$G$1311)</f>
        <v>1251</v>
      </c>
      <c r="B1252" s="6" t="str">
        <f aca="false">IF(G1252&gt;=Parâmetros!$B$4,"A",IF(G1252&gt;=Parâmetros!$B$5,"B","C"))</f>
        <v>C</v>
      </c>
      <c r="C1252" s="6" t="s">
        <v>2767</v>
      </c>
      <c r="D1252" s="6" t="s">
        <v>2225</v>
      </c>
      <c r="E1252" s="6" t="s">
        <v>2226</v>
      </c>
      <c r="F1252" s="6" t="s">
        <v>2758</v>
      </c>
      <c r="G1252" s="7" t="n">
        <f aca="false">J1252*S1252</f>
        <v>159.535424744448</v>
      </c>
      <c r="H1252" s="7" t="n">
        <f aca="false">I1252*Parâmetros!$B$6/100*S1252</f>
        <v>8.35082129009517</v>
      </c>
      <c r="I1252" s="8" t="n">
        <v>24424</v>
      </c>
      <c r="J1252" s="8" t="n">
        <v>4666</v>
      </c>
      <c r="K1252" s="9" t="n">
        <f aca="false">J1252/I1252</f>
        <v>0.191041598427776</v>
      </c>
      <c r="L1252" s="10" t="n">
        <v>0.195</v>
      </c>
      <c r="M1252" s="6" t="str">
        <f aca="false">IF(K1252&gt;L1252,"sim","não")</f>
        <v>não</v>
      </c>
      <c r="N1252" s="11" t="n">
        <v>-0.52</v>
      </c>
      <c r="O1252" s="8" t="n">
        <v>8802</v>
      </c>
      <c r="P1252" s="8" t="n">
        <v>8220</v>
      </c>
      <c r="Q1252" s="9" t="n">
        <f aca="false">O1252/(O1252+P1252)</f>
        <v>0.517095523440254</v>
      </c>
      <c r="R1252" s="10" t="n">
        <v>0.547</v>
      </c>
      <c r="S1252" s="12" t="n">
        <f aca="false">2*Q1252-1</f>
        <v>0.0341910468805076</v>
      </c>
      <c r="T1252" s="10" t="n">
        <v>0.124</v>
      </c>
      <c r="U1252" s="6" t="s">
        <v>68</v>
      </c>
      <c r="V1252" s="6" t="s">
        <v>53</v>
      </c>
      <c r="W1252" s="6" t="s">
        <v>54</v>
      </c>
      <c r="X1252" s="6" t="s">
        <v>2768</v>
      </c>
      <c r="Y1252" s="8" t="n">
        <v>35012</v>
      </c>
    </row>
    <row r="1253" customFormat="false" ht="15" hidden="false" customHeight="false" outlineLevel="0" collapsed="false">
      <c r="A1253" s="5" t="n">
        <f aca="false">RANK(G1253,$G$2:$G$1311)</f>
        <v>1252</v>
      </c>
      <c r="B1253" s="6" t="str">
        <f aca="false">IF(G1253&gt;=Parâmetros!$B$4,"A",IF(G1253&gt;=Parâmetros!$B$5,"B","C"))</f>
        <v>C</v>
      </c>
      <c r="C1253" s="6" t="s">
        <v>2527</v>
      </c>
      <c r="D1253" s="6" t="s">
        <v>2446</v>
      </c>
      <c r="E1253" s="6" t="s">
        <v>1799</v>
      </c>
      <c r="F1253" s="6" t="s">
        <v>2527</v>
      </c>
      <c r="G1253" s="7" t="n">
        <f aca="false">J1253*S1253</f>
        <v>151.079377742322</v>
      </c>
      <c r="H1253" s="7" t="n">
        <f aca="false">I1253*Parâmetros!$B$6/100*S1253</f>
        <v>5.6794654966095</v>
      </c>
      <c r="I1253" s="8" t="n">
        <v>8526</v>
      </c>
      <c r="J1253" s="8" t="n">
        <v>2268</v>
      </c>
      <c r="K1253" s="9" t="n">
        <f aca="false">J1253/I1253</f>
        <v>0.266009852216749</v>
      </c>
      <c r="L1253" s="10" t="n">
        <v>0.269</v>
      </c>
      <c r="M1253" s="6" t="str">
        <f aca="false">IF(K1253&gt;L1253,"sim","não")</f>
        <v>não</v>
      </c>
      <c r="N1253" s="11" t="n">
        <v>0.74</v>
      </c>
      <c r="O1253" s="8" t="n">
        <v>2674</v>
      </c>
      <c r="P1253" s="8" t="n">
        <v>2340</v>
      </c>
      <c r="Q1253" s="9" t="n">
        <f aca="false">O1253/(O1253+P1253)</f>
        <v>0.53330674112485</v>
      </c>
      <c r="R1253" s="10" t="n">
        <v>0.545</v>
      </c>
      <c r="S1253" s="12" t="n">
        <f aca="false">2*Q1253-1</f>
        <v>0.0666134822497009</v>
      </c>
      <c r="T1253" s="10" t="n">
        <v>0.091</v>
      </c>
      <c r="U1253" s="6" t="s">
        <v>83</v>
      </c>
      <c r="V1253" s="6" t="s">
        <v>53</v>
      </c>
      <c r="W1253" s="6" t="s">
        <v>54</v>
      </c>
      <c r="X1253" s="6" t="s">
        <v>2769</v>
      </c>
      <c r="Y1253" s="8" t="n">
        <v>13744</v>
      </c>
    </row>
    <row r="1254" customFormat="false" ht="15" hidden="false" customHeight="false" outlineLevel="0" collapsed="false">
      <c r="A1254" s="5" t="n">
        <f aca="false">RANK(G1254,$G$2:$G$1311)</f>
        <v>1253</v>
      </c>
      <c r="B1254" s="6" t="str">
        <f aca="false">IF(G1254&gt;=Parâmetros!$B$4,"A",IF(G1254&gt;=Parâmetros!$B$5,"B","C"))</f>
        <v>C</v>
      </c>
      <c r="C1254" s="6" t="s">
        <v>2770</v>
      </c>
      <c r="D1254" s="6" t="s">
        <v>223</v>
      </c>
      <c r="E1254" s="6" t="s">
        <v>209</v>
      </c>
      <c r="F1254" s="6" t="s">
        <v>2771</v>
      </c>
      <c r="G1254" s="7" t="n">
        <f aca="false">J1254*S1254</f>
        <v>147.937595129376</v>
      </c>
      <c r="H1254" s="7" t="n">
        <f aca="false">I1254*Parâmetros!$B$6/100*S1254</f>
        <v>6.32343987823439</v>
      </c>
      <c r="I1254" s="8" t="n">
        <v>11870</v>
      </c>
      <c r="J1254" s="8" t="n">
        <v>2777</v>
      </c>
      <c r="K1254" s="9" t="n">
        <f aca="false">J1254/I1254</f>
        <v>0.233951137320977</v>
      </c>
      <c r="L1254" s="10" t="n">
        <v>0.29</v>
      </c>
      <c r="M1254" s="6" t="str">
        <f aca="false">IF(K1254&gt;L1254,"sim","não")</f>
        <v>não</v>
      </c>
      <c r="N1254" s="11" t="n">
        <v>5.82</v>
      </c>
      <c r="O1254" s="8" t="n">
        <v>4498</v>
      </c>
      <c r="P1254" s="8" t="n">
        <v>4043</v>
      </c>
      <c r="Q1254" s="9" t="n">
        <f aca="false">O1254/(O1254+P1254)</f>
        <v>0.526636225266362</v>
      </c>
      <c r="R1254" s="10" t="n">
        <v>0.6</v>
      </c>
      <c r="S1254" s="12" t="n">
        <f aca="false">2*Q1254-1</f>
        <v>0.0532724505327245</v>
      </c>
      <c r="T1254" s="10" t="n">
        <v>0.084</v>
      </c>
      <c r="U1254" s="6" t="s">
        <v>96</v>
      </c>
      <c r="V1254" s="6" t="s">
        <v>72</v>
      </c>
      <c r="W1254" s="6" t="s">
        <v>54</v>
      </c>
      <c r="X1254" s="6" t="s">
        <v>2772</v>
      </c>
      <c r="Y1254" s="8" t="n">
        <v>18290</v>
      </c>
    </row>
    <row r="1255" customFormat="false" ht="15" hidden="false" customHeight="false" outlineLevel="0" collapsed="false">
      <c r="A1255" s="5" t="n">
        <f aca="false">RANK(G1255,$G$2:$G$1311)</f>
        <v>1254</v>
      </c>
      <c r="B1255" s="6" t="str">
        <f aca="false">IF(G1255&gt;=Parâmetros!$B$4,"A",IF(G1255&gt;=Parâmetros!$B$5,"B","C"))</f>
        <v>C</v>
      </c>
      <c r="C1255" s="6" t="s">
        <v>2773</v>
      </c>
      <c r="D1255" s="6" t="s">
        <v>49</v>
      </c>
      <c r="E1255" s="6" t="s">
        <v>50</v>
      </c>
      <c r="F1255" s="6" t="s">
        <v>965</v>
      </c>
      <c r="G1255" s="7" t="n">
        <f aca="false">J1255*S1255</f>
        <v>146.460369163952</v>
      </c>
      <c r="H1255" s="7" t="n">
        <f aca="false">I1255*Parâmetros!$B$6/100*S1255</f>
        <v>6.58922819399201</v>
      </c>
      <c r="I1255" s="8" t="n">
        <v>30989</v>
      </c>
      <c r="J1255" s="8" t="n">
        <v>6888</v>
      </c>
      <c r="K1255" s="9" t="n">
        <f aca="false">J1255/I1255</f>
        <v>0.222272419245539</v>
      </c>
      <c r="L1255" s="10" t="n">
        <v>0.279</v>
      </c>
      <c r="M1255" s="6" t="str">
        <f aca="false">IF(K1255&gt;L1255,"sim","não")</f>
        <v>não</v>
      </c>
      <c r="N1255" s="11" t="n">
        <v>0.03</v>
      </c>
      <c r="O1255" s="8" t="n">
        <v>11287</v>
      </c>
      <c r="P1255" s="8" t="n">
        <v>10817</v>
      </c>
      <c r="Q1255" s="9" t="n">
        <f aca="false">O1255/(O1255+P1255)</f>
        <v>0.510631559898661</v>
      </c>
      <c r="R1255" s="10" t="n">
        <v>0.528</v>
      </c>
      <c r="S1255" s="12" t="n">
        <f aca="false">2*Q1255-1</f>
        <v>0.0212631197973217</v>
      </c>
      <c r="T1255" s="10" t="n">
        <v>0.08</v>
      </c>
      <c r="U1255" s="6" t="s">
        <v>83</v>
      </c>
      <c r="V1255" s="6" t="s">
        <v>53</v>
      </c>
      <c r="W1255" s="6" t="s">
        <v>54</v>
      </c>
      <c r="X1255" s="6" t="s">
        <v>2774</v>
      </c>
      <c r="Y1255" s="8" t="n">
        <v>39509</v>
      </c>
    </row>
    <row r="1256" customFormat="false" ht="15" hidden="false" customHeight="false" outlineLevel="0" collapsed="false">
      <c r="A1256" s="5" t="n">
        <f aca="false">RANK(G1256,$G$2:$G$1311)</f>
        <v>1255</v>
      </c>
      <c r="B1256" s="6" t="str">
        <f aca="false">IF(G1256&gt;=Parâmetros!$B$4,"A",IF(G1256&gt;=Parâmetros!$B$5,"B","C"))</f>
        <v>C</v>
      </c>
      <c r="C1256" s="6" t="s">
        <v>2775</v>
      </c>
      <c r="D1256" s="6" t="s">
        <v>2337</v>
      </c>
      <c r="E1256" s="6" t="s">
        <v>2226</v>
      </c>
      <c r="F1256" s="6" t="s">
        <v>2776</v>
      </c>
      <c r="G1256" s="7" t="n">
        <f aca="false">J1256*S1256</f>
        <v>137.558606124604</v>
      </c>
      <c r="H1256" s="7" t="n">
        <f aca="false">I1256*Parâmetros!$B$6/100*S1256</f>
        <v>5.229186906019</v>
      </c>
      <c r="I1256" s="8" t="n">
        <v>8538</v>
      </c>
      <c r="J1256" s="8" t="n">
        <v>2246</v>
      </c>
      <c r="K1256" s="9" t="n">
        <f aca="false">J1256/I1256</f>
        <v>0.263059264464746</v>
      </c>
      <c r="L1256" s="10" t="n">
        <v>0.237</v>
      </c>
      <c r="M1256" s="6" t="str">
        <f aca="false">IF(K1256&gt;L1256,"sim","não")</f>
        <v>sim</v>
      </c>
      <c r="N1256" s="11" t="n">
        <v>0.24</v>
      </c>
      <c r="O1256" s="8" t="n">
        <v>3015</v>
      </c>
      <c r="P1256" s="8" t="n">
        <v>2667</v>
      </c>
      <c r="Q1256" s="9" t="n">
        <f aca="false">O1256/(O1256+P1256)</f>
        <v>0.530623020063358</v>
      </c>
      <c r="R1256" s="10" t="n">
        <v>0.559</v>
      </c>
      <c r="S1256" s="12" t="n">
        <f aca="false">2*Q1256-1</f>
        <v>0.0612460401267159</v>
      </c>
      <c r="T1256" s="10" t="n">
        <v>0.128</v>
      </c>
      <c r="U1256" s="6" t="s">
        <v>68</v>
      </c>
      <c r="V1256" s="6" t="s">
        <v>53</v>
      </c>
      <c r="W1256" s="6" t="s">
        <v>54</v>
      </c>
      <c r="X1256" s="6" t="s">
        <v>2777</v>
      </c>
      <c r="Y1256" s="8" t="n">
        <v>10830</v>
      </c>
    </row>
    <row r="1257" customFormat="false" ht="15" hidden="false" customHeight="false" outlineLevel="0" collapsed="false">
      <c r="A1257" s="5" t="n">
        <f aca="false">RANK(G1257,$G$2:$G$1311)</f>
        <v>1256</v>
      </c>
      <c r="B1257" s="6" t="str">
        <f aca="false">IF(G1257&gt;=Parâmetros!$B$4,"A",IF(G1257&gt;=Parâmetros!$B$5,"B","C"))</f>
        <v>C</v>
      </c>
      <c r="C1257" s="6" t="s">
        <v>2778</v>
      </c>
      <c r="D1257" s="6" t="s">
        <v>2779</v>
      </c>
      <c r="E1257" s="6" t="s">
        <v>142</v>
      </c>
      <c r="F1257" s="6" t="s">
        <v>2780</v>
      </c>
      <c r="G1257" s="7" t="n">
        <f aca="false">J1257*S1257</f>
        <v>135.839754071554</v>
      </c>
      <c r="H1257" s="7" t="n">
        <f aca="false">I1257*Parâmetros!$B$6/100*S1257</f>
        <v>7.28538426319574</v>
      </c>
      <c r="I1257" s="8" t="n">
        <v>21056</v>
      </c>
      <c r="J1257" s="8" t="n">
        <v>3926</v>
      </c>
      <c r="K1257" s="9" t="n">
        <f aca="false">J1257/I1257</f>
        <v>0.186455167173252</v>
      </c>
      <c r="L1257" s="10" t="n">
        <v>0.232</v>
      </c>
      <c r="M1257" s="6" t="str">
        <f aca="false">IF(K1257&gt;L1257,"sim","não")</f>
        <v>não</v>
      </c>
      <c r="N1257" s="11" t="n">
        <v>0.01</v>
      </c>
      <c r="O1257" s="8" t="n">
        <v>7909</v>
      </c>
      <c r="P1257" s="8" t="n">
        <v>7380</v>
      </c>
      <c r="Q1257" s="9" t="n">
        <f aca="false">O1257/(O1257+P1257)</f>
        <v>0.51730001962195</v>
      </c>
      <c r="R1257" s="10" t="n">
        <v>0.536</v>
      </c>
      <c r="S1257" s="12" t="n">
        <f aca="false">2*Q1257-1</f>
        <v>0.0346000392439008</v>
      </c>
      <c r="T1257" s="10" t="n">
        <v>0.133</v>
      </c>
      <c r="U1257" s="6" t="s">
        <v>68</v>
      </c>
      <c r="V1257" s="6" t="s">
        <v>53</v>
      </c>
      <c r="W1257" s="6" t="s">
        <v>2781</v>
      </c>
      <c r="X1257" s="6" t="s">
        <v>2782</v>
      </c>
      <c r="Y1257" s="8" t="n">
        <v>26881</v>
      </c>
    </row>
    <row r="1258" customFormat="false" ht="15" hidden="false" customHeight="false" outlineLevel="0" collapsed="false">
      <c r="A1258" s="5" t="n">
        <f aca="false">RANK(G1258,$G$2:$G$1311)</f>
        <v>1257</v>
      </c>
      <c r="B1258" s="6" t="str">
        <f aca="false">IF(G1258&gt;=Parâmetros!$B$4,"A",IF(G1258&gt;=Parâmetros!$B$5,"B","C"))</f>
        <v>C</v>
      </c>
      <c r="C1258" s="6" t="s">
        <v>2738</v>
      </c>
      <c r="D1258" s="6" t="s">
        <v>1100</v>
      </c>
      <c r="E1258" s="6" t="s">
        <v>209</v>
      </c>
      <c r="F1258" s="6" t="s">
        <v>2738</v>
      </c>
      <c r="G1258" s="7" t="n">
        <f aca="false">J1258*S1258</f>
        <v>135.650406504065</v>
      </c>
      <c r="H1258" s="7" t="n">
        <f aca="false">I1258*Parâmetros!$B$6/100*S1258</f>
        <v>6.59485998193315</v>
      </c>
      <c r="I1258" s="8" t="n">
        <v>15533</v>
      </c>
      <c r="J1258" s="8" t="n">
        <v>3195</v>
      </c>
      <c r="K1258" s="9" t="n">
        <f aca="false">J1258/I1258</f>
        <v>0.205691109251272</v>
      </c>
      <c r="L1258" s="10" t="n">
        <v>0.253</v>
      </c>
      <c r="M1258" s="6" t="str">
        <f aca="false">IF(K1258&gt;L1258,"sim","não")</f>
        <v>não</v>
      </c>
      <c r="N1258" s="11" t="n">
        <v>8.09</v>
      </c>
      <c r="O1258" s="8" t="n">
        <v>5770</v>
      </c>
      <c r="P1258" s="8" t="n">
        <v>5300</v>
      </c>
      <c r="Q1258" s="9" t="n">
        <f aca="false">O1258/(O1258+P1258)</f>
        <v>0.52122854561879</v>
      </c>
      <c r="R1258" s="10" t="n">
        <v>0.555</v>
      </c>
      <c r="S1258" s="12" t="n">
        <f aca="false">2*Q1258-1</f>
        <v>0.042457091237579</v>
      </c>
      <c r="T1258" s="10" t="n">
        <v>0.066</v>
      </c>
      <c r="U1258" s="6" t="s">
        <v>96</v>
      </c>
      <c r="V1258" s="6" t="s">
        <v>72</v>
      </c>
      <c r="W1258" s="6" t="s">
        <v>54</v>
      </c>
      <c r="X1258" s="6" t="s">
        <v>2783</v>
      </c>
      <c r="Y1258" s="8" t="n">
        <v>17848</v>
      </c>
    </row>
    <row r="1259" customFormat="false" ht="15" hidden="false" customHeight="false" outlineLevel="0" collapsed="false">
      <c r="A1259" s="5" t="n">
        <f aca="false">RANK(G1259,$G$2:$G$1311)</f>
        <v>1258</v>
      </c>
      <c r="B1259" s="6" t="str">
        <f aca="false">IF(G1259&gt;=Parâmetros!$B$4,"A",IF(G1259&gt;=Parâmetros!$B$5,"B","C"))</f>
        <v>C</v>
      </c>
      <c r="C1259" s="6" t="s">
        <v>2784</v>
      </c>
      <c r="D1259" s="6" t="s">
        <v>2225</v>
      </c>
      <c r="E1259" s="6" t="s">
        <v>2226</v>
      </c>
      <c r="F1259" s="6" t="s">
        <v>2785</v>
      </c>
      <c r="G1259" s="7" t="n">
        <f aca="false">J1259*S1259</f>
        <v>134.725121781489</v>
      </c>
      <c r="H1259" s="7" t="n">
        <f aca="false">I1259*Parâmetros!$B$6/100*S1259</f>
        <v>5.80862908837856</v>
      </c>
      <c r="I1259" s="8" t="n">
        <v>8347</v>
      </c>
      <c r="J1259" s="8" t="n">
        <v>1936</v>
      </c>
      <c r="K1259" s="9" t="n">
        <f aca="false">J1259/I1259</f>
        <v>0.231939619024799</v>
      </c>
      <c r="L1259" s="10" t="n">
        <v>0.21</v>
      </c>
      <c r="M1259" s="6" t="str">
        <f aca="false">IF(K1259&gt;L1259,"sim","não")</f>
        <v>sim</v>
      </c>
      <c r="N1259" s="11" t="n">
        <v>-0.07</v>
      </c>
      <c r="O1259" s="8" t="n">
        <v>3074</v>
      </c>
      <c r="P1259" s="8" t="n">
        <v>2674</v>
      </c>
      <c r="Q1259" s="9" t="n">
        <f aca="false">O1259/(O1259+P1259)</f>
        <v>0.534794711203897</v>
      </c>
      <c r="R1259" s="10" t="n">
        <v>0.611</v>
      </c>
      <c r="S1259" s="12" t="n">
        <f aca="false">2*Q1259-1</f>
        <v>0.069589422407794</v>
      </c>
      <c r="T1259" s="10" t="n">
        <v>0.185</v>
      </c>
      <c r="U1259" s="6" t="s">
        <v>52</v>
      </c>
      <c r="V1259" s="6" t="s">
        <v>53</v>
      </c>
      <c r="W1259" s="6" t="s">
        <v>54</v>
      </c>
      <c r="X1259" s="6" t="s">
        <v>2786</v>
      </c>
      <c r="Y1259" s="8" t="n">
        <v>10300</v>
      </c>
    </row>
    <row r="1260" customFormat="false" ht="15" hidden="false" customHeight="false" outlineLevel="0" collapsed="false">
      <c r="A1260" s="5" t="n">
        <f aca="false">RANK(G1260,$G$2:$G$1311)</f>
        <v>1259</v>
      </c>
      <c r="B1260" s="6" t="str">
        <f aca="false">IF(G1260&gt;=Parâmetros!$B$4,"A",IF(G1260&gt;=Parâmetros!$B$5,"B","C"))</f>
        <v>C</v>
      </c>
      <c r="C1260" s="6" t="s">
        <v>2787</v>
      </c>
      <c r="D1260" s="6" t="s">
        <v>2387</v>
      </c>
      <c r="E1260" s="6" t="s">
        <v>142</v>
      </c>
      <c r="F1260" s="6" t="s">
        <v>2788</v>
      </c>
      <c r="G1260" s="7" t="n">
        <f aca="false">J1260*S1260</f>
        <v>132.935839274141</v>
      </c>
      <c r="H1260" s="7" t="n">
        <f aca="false">I1260*Parâmetros!$B$6/100*S1260</f>
        <v>5.65298768632533</v>
      </c>
      <c r="I1260" s="8" t="n">
        <v>13629</v>
      </c>
      <c r="J1260" s="8" t="n">
        <v>3205</v>
      </c>
      <c r="K1260" s="9" t="n">
        <f aca="false">J1260/I1260</f>
        <v>0.235160319906083</v>
      </c>
      <c r="L1260" s="10" t="n">
        <v>0.273</v>
      </c>
      <c r="M1260" s="6" t="str">
        <f aca="false">IF(K1260&gt;L1260,"sim","não")</f>
        <v>não</v>
      </c>
      <c r="N1260" s="11" t="n">
        <v>-1.32</v>
      </c>
      <c r="O1260" s="8" t="n">
        <v>4821</v>
      </c>
      <c r="P1260" s="8" t="n">
        <v>4437</v>
      </c>
      <c r="Q1260" s="9" t="n">
        <f aca="false">O1260/(O1260+P1260)</f>
        <v>0.520738820479585</v>
      </c>
      <c r="R1260" s="10" t="n">
        <v>0.584</v>
      </c>
      <c r="S1260" s="12" t="n">
        <f aca="false">2*Q1260-1</f>
        <v>0.0414776409591704</v>
      </c>
      <c r="T1260" s="10" t="n">
        <v>0.093</v>
      </c>
      <c r="U1260" s="6" t="s">
        <v>52</v>
      </c>
      <c r="V1260" s="6" t="s">
        <v>53</v>
      </c>
      <c r="W1260" s="6" t="s">
        <v>54</v>
      </c>
      <c r="X1260" s="6" t="s">
        <v>2789</v>
      </c>
      <c r="Y1260" s="8" t="n">
        <v>17071</v>
      </c>
    </row>
    <row r="1261" customFormat="false" ht="15" hidden="false" customHeight="false" outlineLevel="0" collapsed="false">
      <c r="A1261" s="5" t="n">
        <f aca="false">RANK(G1261,$G$2:$G$1311)</f>
        <v>1260</v>
      </c>
      <c r="B1261" s="6" t="str">
        <f aca="false">IF(G1261&gt;=Parâmetros!$B$4,"A",IF(G1261&gt;=Parâmetros!$B$5,"B","C"))</f>
        <v>C</v>
      </c>
      <c r="C1261" s="6" t="s">
        <v>2790</v>
      </c>
      <c r="D1261" s="6" t="s">
        <v>2337</v>
      </c>
      <c r="E1261" s="6" t="s">
        <v>2226</v>
      </c>
      <c r="F1261" s="6" t="s">
        <v>2791</v>
      </c>
      <c r="G1261" s="7" t="n">
        <f aca="false">J1261*S1261</f>
        <v>125.640321500335</v>
      </c>
      <c r="H1261" s="7" t="n">
        <f aca="false">I1261*Parâmetros!$B$6/100*S1261</f>
        <v>5.32647689216343</v>
      </c>
      <c r="I1261" s="8" t="n">
        <v>8551</v>
      </c>
      <c r="J1261" s="8" t="n">
        <v>2017</v>
      </c>
      <c r="K1261" s="9" t="n">
        <f aca="false">J1261/I1261</f>
        <v>0.235878844579581</v>
      </c>
      <c r="L1261" s="10" t="n">
        <v>0.21</v>
      </c>
      <c r="M1261" s="6" t="str">
        <f aca="false">IF(K1261&gt;L1261,"sim","não")</f>
        <v>sim</v>
      </c>
      <c r="N1261" s="11" t="n">
        <v>-0.95</v>
      </c>
      <c r="O1261" s="8" t="n">
        <v>3172</v>
      </c>
      <c r="P1261" s="8" t="n">
        <v>2800</v>
      </c>
      <c r="Q1261" s="9" t="n">
        <f aca="false">O1261/(O1261+P1261)</f>
        <v>0.531145344943068</v>
      </c>
      <c r="R1261" s="10" t="n">
        <v>0.575</v>
      </c>
      <c r="S1261" s="12" t="n">
        <f aca="false">2*Q1261-1</f>
        <v>0.0622906898861353</v>
      </c>
      <c r="T1261" s="10" t="n">
        <v>0.128</v>
      </c>
      <c r="U1261" s="6" t="s">
        <v>71</v>
      </c>
      <c r="V1261" s="6" t="s">
        <v>72</v>
      </c>
      <c r="W1261" s="6" t="s">
        <v>54</v>
      </c>
      <c r="X1261" s="6" t="s">
        <v>2792</v>
      </c>
      <c r="Y1261" s="8" t="n">
        <v>10832</v>
      </c>
    </row>
    <row r="1262" customFormat="false" ht="15" hidden="false" customHeight="false" outlineLevel="0" collapsed="false">
      <c r="A1262" s="5" t="n">
        <f aca="false">RANK(G1262,$G$2:$G$1311)</f>
        <v>1261</v>
      </c>
      <c r="B1262" s="6" t="str">
        <f aca="false">IF(G1262&gt;=Parâmetros!$B$4,"A",IF(G1262&gt;=Parâmetros!$B$5,"B","C"))</f>
        <v>C</v>
      </c>
      <c r="C1262" s="6" t="s">
        <v>2793</v>
      </c>
      <c r="D1262" s="6" t="s">
        <v>177</v>
      </c>
      <c r="E1262" s="6" t="s">
        <v>50</v>
      </c>
      <c r="F1262" s="6" t="s">
        <v>2701</v>
      </c>
      <c r="G1262" s="7" t="n">
        <f aca="false">J1262*S1262</f>
        <v>123.420062995133</v>
      </c>
      <c r="H1262" s="7" t="n">
        <f aca="false">I1262*Parâmetros!$B$6/100*S1262</f>
        <v>5.01752028252364</v>
      </c>
      <c r="I1262" s="8" t="n">
        <v>15416</v>
      </c>
      <c r="J1262" s="8" t="n">
        <v>3792</v>
      </c>
      <c r="K1262" s="9" t="n">
        <f aca="false">J1262/I1262</f>
        <v>0.245978204462896</v>
      </c>
      <c r="L1262" s="10" t="n">
        <v>0.272</v>
      </c>
      <c r="M1262" s="6" t="str">
        <f aca="false">IF(K1262&gt;L1262,"sim","não")</f>
        <v>não</v>
      </c>
      <c r="N1262" s="11" t="n">
        <v>3.14</v>
      </c>
      <c r="O1262" s="8" t="n">
        <v>5409</v>
      </c>
      <c r="P1262" s="8" t="n">
        <v>5068</v>
      </c>
      <c r="Q1262" s="9" t="n">
        <f aca="false">O1262/(O1262+P1262)</f>
        <v>0.516273742483535</v>
      </c>
      <c r="R1262" s="10" t="n">
        <v>0.548</v>
      </c>
      <c r="S1262" s="12" t="n">
        <f aca="false">2*Q1262-1</f>
        <v>0.0325474849670708</v>
      </c>
      <c r="T1262" s="10" t="n">
        <v>0.081</v>
      </c>
      <c r="U1262" s="6" t="s">
        <v>96</v>
      </c>
      <c r="V1262" s="6" t="s">
        <v>72</v>
      </c>
      <c r="W1262" s="6" t="s">
        <v>54</v>
      </c>
      <c r="X1262" s="6" t="s">
        <v>2794</v>
      </c>
      <c r="Y1262" s="8" t="n">
        <v>15816</v>
      </c>
    </row>
    <row r="1263" customFormat="false" ht="15" hidden="false" customHeight="false" outlineLevel="0" collapsed="false">
      <c r="A1263" s="5" t="n">
        <f aca="false">RANK(G1263,$G$2:$G$1311)</f>
        <v>1262</v>
      </c>
      <c r="B1263" s="6" t="str">
        <f aca="false">IF(G1263&gt;=Parâmetros!$B$4,"A",IF(G1263&gt;=Parâmetros!$B$5,"B","C"))</f>
        <v>C</v>
      </c>
      <c r="C1263" s="6" t="s">
        <v>2795</v>
      </c>
      <c r="D1263" s="6" t="s">
        <v>2225</v>
      </c>
      <c r="E1263" s="6" t="s">
        <v>2226</v>
      </c>
      <c r="F1263" s="6" t="s">
        <v>2227</v>
      </c>
      <c r="G1263" s="7" t="n">
        <f aca="false">J1263*S1263</f>
        <v>123.332030639363</v>
      </c>
      <c r="H1263" s="7" t="n">
        <f aca="false">I1263*Parâmetros!$B$6/100*S1263</f>
        <v>4.74461466312335</v>
      </c>
      <c r="I1263" s="8" t="n">
        <v>20370</v>
      </c>
      <c r="J1263" s="8" t="n">
        <v>5295</v>
      </c>
      <c r="K1263" s="9" t="n">
        <f aca="false">J1263/I1263</f>
        <v>0.259941089837997</v>
      </c>
      <c r="L1263" s="10" t="n">
        <v>0.233</v>
      </c>
      <c r="M1263" s="6" t="str">
        <f aca="false">IF(K1263&gt;L1263,"sim","não")</f>
        <v>sim</v>
      </c>
      <c r="N1263" s="11" t="n">
        <v>0.16</v>
      </c>
      <c r="O1263" s="8" t="n">
        <v>6546</v>
      </c>
      <c r="P1263" s="8" t="n">
        <v>6248</v>
      </c>
      <c r="Q1263" s="9" t="n">
        <f aca="false">O1263/(O1263+P1263)</f>
        <v>0.511646084101923</v>
      </c>
      <c r="R1263" s="10" t="n">
        <v>0.576</v>
      </c>
      <c r="S1263" s="12" t="n">
        <f aca="false">2*Q1263-1</f>
        <v>0.0232921682038456</v>
      </c>
      <c r="T1263" s="10" t="n">
        <v>0.164</v>
      </c>
      <c r="U1263" s="6" t="s">
        <v>96</v>
      </c>
      <c r="V1263" s="6" t="s">
        <v>72</v>
      </c>
      <c r="W1263" s="6" t="s">
        <v>54</v>
      </c>
      <c r="X1263" s="6" t="s">
        <v>2796</v>
      </c>
      <c r="Y1263" s="8" t="n">
        <v>26603</v>
      </c>
    </row>
    <row r="1264" customFormat="false" ht="15" hidden="false" customHeight="false" outlineLevel="0" collapsed="false">
      <c r="A1264" s="5" t="n">
        <f aca="false">RANK(G1264,$G$2:$G$1311)</f>
        <v>1263</v>
      </c>
      <c r="B1264" s="6" t="str">
        <f aca="false">IF(G1264&gt;=Parâmetros!$B$4,"A",IF(G1264&gt;=Parâmetros!$B$5,"B","C"))</f>
        <v>C</v>
      </c>
      <c r="C1264" s="6" t="s">
        <v>2797</v>
      </c>
      <c r="D1264" s="6" t="s">
        <v>208</v>
      </c>
      <c r="E1264" s="6" t="s">
        <v>209</v>
      </c>
      <c r="F1264" s="6" t="s">
        <v>902</v>
      </c>
      <c r="G1264" s="7" t="n">
        <f aca="false">J1264*S1264</f>
        <v>122.182554287817</v>
      </c>
      <c r="H1264" s="7" t="n">
        <f aca="false">I1264*Parâmetros!$B$6/100*S1264</f>
        <v>5.07598086124401</v>
      </c>
      <c r="I1264" s="8" t="n">
        <v>7748</v>
      </c>
      <c r="J1264" s="8" t="n">
        <v>1865</v>
      </c>
      <c r="K1264" s="9" t="n">
        <f aca="false">J1264/I1264</f>
        <v>0.240707279297883</v>
      </c>
      <c r="L1264" s="10" t="n">
        <v>0.233</v>
      </c>
      <c r="M1264" s="6" t="str">
        <f aca="false">IF(K1264&gt;L1264,"sim","não")</f>
        <v>sim</v>
      </c>
      <c r="N1264" s="11" t="n">
        <v>7.38</v>
      </c>
      <c r="O1264" s="8" t="n">
        <v>2895</v>
      </c>
      <c r="P1264" s="8" t="n">
        <v>2539</v>
      </c>
      <c r="Q1264" s="9" t="n">
        <f aca="false">O1264/(O1264+P1264)</f>
        <v>0.532756716967243</v>
      </c>
      <c r="R1264" s="10" t="n">
        <v>0.528</v>
      </c>
      <c r="S1264" s="12" t="n">
        <f aca="false">2*Q1264-1</f>
        <v>0.0655134339344865</v>
      </c>
      <c r="T1264" s="10" t="n">
        <v>0.058</v>
      </c>
      <c r="U1264" s="6" t="s">
        <v>83</v>
      </c>
      <c r="V1264" s="6" t="s">
        <v>53</v>
      </c>
      <c r="W1264" s="6" t="s">
        <v>211</v>
      </c>
      <c r="X1264" s="6" t="s">
        <v>2798</v>
      </c>
      <c r="Y1264" s="8" t="n">
        <v>11670</v>
      </c>
    </row>
    <row r="1265" customFormat="false" ht="15" hidden="false" customHeight="false" outlineLevel="0" collapsed="false">
      <c r="A1265" s="5" t="n">
        <f aca="false">RANK(G1265,$G$2:$G$1311)</f>
        <v>1264</v>
      </c>
      <c r="B1265" s="6" t="str">
        <f aca="false">IF(G1265&gt;=Parâmetros!$B$4,"A",IF(G1265&gt;=Parâmetros!$B$5,"B","C"))</f>
        <v>C</v>
      </c>
      <c r="C1265" s="6" t="s">
        <v>2799</v>
      </c>
      <c r="D1265" s="6" t="s">
        <v>223</v>
      </c>
      <c r="E1265" s="6" t="s">
        <v>209</v>
      </c>
      <c r="F1265" s="6" t="s">
        <v>224</v>
      </c>
      <c r="G1265" s="7" t="n">
        <f aca="false">J1265*S1265</f>
        <v>119.760418545914</v>
      </c>
      <c r="H1265" s="7" t="n">
        <f aca="false">I1265*Parâmetros!$B$6/100*S1265</f>
        <v>6.80298935594446</v>
      </c>
      <c r="I1265" s="8" t="n">
        <v>22313</v>
      </c>
      <c r="J1265" s="8" t="n">
        <v>3928</v>
      </c>
      <c r="K1265" s="9" t="n">
        <f aca="false">J1265/I1265</f>
        <v>0.176040873033658</v>
      </c>
      <c r="L1265" s="10" t="n">
        <v>0.161</v>
      </c>
      <c r="M1265" s="6" t="str">
        <f aca="false">IF(K1265&gt;L1265,"sim","não")</f>
        <v>sim</v>
      </c>
      <c r="N1265" s="11" t="n">
        <v>0.23</v>
      </c>
      <c r="O1265" s="8" t="n">
        <v>8568</v>
      </c>
      <c r="P1265" s="8" t="n">
        <v>8061</v>
      </c>
      <c r="Q1265" s="9" t="n">
        <f aca="false">O1265/(O1265+P1265)</f>
        <v>0.515244452462565</v>
      </c>
      <c r="R1265" s="10" t="n">
        <v>0.564</v>
      </c>
      <c r="S1265" s="12" t="n">
        <f aca="false">2*Q1265-1</f>
        <v>0.0304889049251309</v>
      </c>
      <c r="T1265" s="10" t="n">
        <v>0.085</v>
      </c>
      <c r="U1265" s="6" t="s">
        <v>71</v>
      </c>
      <c r="V1265" s="6" t="s">
        <v>72</v>
      </c>
      <c r="W1265" s="6" t="s">
        <v>54</v>
      </c>
      <c r="X1265" s="6" t="s">
        <v>2800</v>
      </c>
      <c r="Y1265" s="8" t="n">
        <v>24624</v>
      </c>
    </row>
    <row r="1266" customFormat="false" ht="15" hidden="false" customHeight="false" outlineLevel="0" collapsed="false">
      <c r="A1266" s="5" t="n">
        <f aca="false">RANK(G1266,$G$2:$G$1311)</f>
        <v>1265</v>
      </c>
      <c r="B1266" s="6" t="str">
        <f aca="false">IF(G1266&gt;=Parâmetros!$B$4,"A",IF(G1266&gt;=Parâmetros!$B$5,"B","C"))</f>
        <v>C</v>
      </c>
      <c r="C1266" s="6" t="s">
        <v>2801</v>
      </c>
      <c r="D1266" s="6" t="s">
        <v>2225</v>
      </c>
      <c r="E1266" s="6" t="s">
        <v>2226</v>
      </c>
      <c r="F1266" s="6" t="s">
        <v>2227</v>
      </c>
      <c r="G1266" s="7" t="n">
        <f aca="false">J1266*S1266</f>
        <v>113.547675079121</v>
      </c>
      <c r="H1266" s="7" t="n">
        <f aca="false">I1266*Parâmetros!$B$6/100*S1266</f>
        <v>5.52616651789339</v>
      </c>
      <c r="I1266" s="8" t="n">
        <v>18455</v>
      </c>
      <c r="J1266" s="8" t="n">
        <v>3792</v>
      </c>
      <c r="K1266" s="9" t="n">
        <f aca="false">J1266/I1266</f>
        <v>0.205472771606611</v>
      </c>
      <c r="L1266" s="10" t="n">
        <v>0.174</v>
      </c>
      <c r="M1266" s="6" t="str">
        <f aca="false">IF(K1266&gt;L1266,"sim","não")</f>
        <v>sim</v>
      </c>
      <c r="N1266" s="11" t="n">
        <v>-0.11</v>
      </c>
      <c r="O1266" s="8" t="n">
        <v>6346</v>
      </c>
      <c r="P1266" s="8" t="n">
        <v>5977</v>
      </c>
      <c r="Q1266" s="9" t="n">
        <f aca="false">O1266/(O1266+P1266)</f>
        <v>0.514972003570559</v>
      </c>
      <c r="R1266" s="10" t="n">
        <v>0.571</v>
      </c>
      <c r="S1266" s="12" t="n">
        <f aca="false">2*Q1266-1</f>
        <v>0.0299440071411183</v>
      </c>
      <c r="T1266" s="10" t="n">
        <v>0.108</v>
      </c>
      <c r="U1266" s="6" t="s">
        <v>52</v>
      </c>
      <c r="V1266" s="6" t="s">
        <v>53</v>
      </c>
      <c r="W1266" s="6" t="s">
        <v>54</v>
      </c>
      <c r="X1266" s="6" t="s">
        <v>2802</v>
      </c>
      <c r="Y1266" s="8" t="n">
        <v>26487</v>
      </c>
    </row>
    <row r="1267" customFormat="false" ht="15" hidden="false" customHeight="false" outlineLevel="0" collapsed="false">
      <c r="A1267" s="5" t="n">
        <f aca="false">RANK(G1267,$G$2:$G$1311)</f>
        <v>1266</v>
      </c>
      <c r="B1267" s="6" t="str">
        <f aca="false">IF(G1267&gt;=Parâmetros!$B$4,"A",IF(G1267&gt;=Parâmetros!$B$5,"B","C"))</f>
        <v>C</v>
      </c>
      <c r="C1267" s="6" t="s">
        <v>2803</v>
      </c>
      <c r="D1267" s="6" t="s">
        <v>1909</v>
      </c>
      <c r="E1267" s="6" t="s">
        <v>209</v>
      </c>
      <c r="F1267" s="6" t="s">
        <v>2515</v>
      </c>
      <c r="G1267" s="7" t="n">
        <f aca="false">J1267*S1267</f>
        <v>113.48280605227</v>
      </c>
      <c r="H1267" s="7" t="n">
        <f aca="false">I1267*Parâmetros!$B$6/100*S1267</f>
        <v>6.53258596973865</v>
      </c>
      <c r="I1267" s="8" t="n">
        <v>6689</v>
      </c>
      <c r="J1267" s="8" t="n">
        <v>1162</v>
      </c>
      <c r="K1267" s="9" t="n">
        <f aca="false">J1267/I1267</f>
        <v>0.173718044550755</v>
      </c>
      <c r="L1267" s="10" t="n">
        <v>0.18</v>
      </c>
      <c r="M1267" s="6" t="str">
        <f aca="false">IF(K1267&gt;L1267,"sim","não")</f>
        <v>não</v>
      </c>
      <c r="N1267" s="11" t="n">
        <v>1.1</v>
      </c>
      <c r="O1267" s="8" t="n">
        <v>2793</v>
      </c>
      <c r="P1267" s="8" t="n">
        <v>2296</v>
      </c>
      <c r="Q1267" s="9" t="n">
        <f aca="false">O1267/(O1267+P1267)</f>
        <v>0.548830811554333</v>
      </c>
      <c r="R1267" s="10" t="n">
        <v>0.602</v>
      </c>
      <c r="S1267" s="12" t="n">
        <f aca="false">2*Q1267-1</f>
        <v>0.0976616231086658</v>
      </c>
      <c r="T1267" s="10" t="n">
        <v>0.107</v>
      </c>
      <c r="U1267" s="6" t="s">
        <v>68</v>
      </c>
      <c r="V1267" s="6" t="s">
        <v>53</v>
      </c>
      <c r="W1267" s="6" t="s">
        <v>211</v>
      </c>
      <c r="X1267" s="6" t="s">
        <v>2804</v>
      </c>
      <c r="Y1267" s="8" t="n">
        <v>10307</v>
      </c>
    </row>
    <row r="1268" customFormat="false" ht="15" hidden="false" customHeight="false" outlineLevel="0" collapsed="false">
      <c r="A1268" s="5" t="n">
        <f aca="false">RANK(G1268,$G$2:$G$1311)</f>
        <v>1267</v>
      </c>
      <c r="B1268" s="6" t="str">
        <f aca="false">IF(G1268&gt;=Parâmetros!$B$4,"A",IF(G1268&gt;=Parâmetros!$B$5,"B","C"))</f>
        <v>C</v>
      </c>
      <c r="C1268" s="6" t="s">
        <v>2805</v>
      </c>
      <c r="D1268" s="6" t="s">
        <v>141</v>
      </c>
      <c r="E1268" s="6" t="s">
        <v>142</v>
      </c>
      <c r="F1268" s="6" t="s">
        <v>2806</v>
      </c>
      <c r="G1268" s="7" t="n">
        <f aca="false">J1268*S1268</f>
        <v>113.239962210675</v>
      </c>
      <c r="H1268" s="7" t="n">
        <f aca="false">I1268*Parâmetros!$B$6/100*S1268</f>
        <v>4.72885214926782</v>
      </c>
      <c r="I1268" s="8" t="n">
        <v>12436</v>
      </c>
      <c r="J1268" s="8" t="n">
        <v>2978</v>
      </c>
      <c r="K1268" s="9" t="n">
        <f aca="false">J1268/I1268</f>
        <v>0.239466066259247</v>
      </c>
      <c r="L1268" s="10" t="n">
        <v>0.234</v>
      </c>
      <c r="M1268" s="6" t="str">
        <f aca="false">IF(K1268&gt;L1268,"sim","não")</f>
        <v>sim</v>
      </c>
      <c r="N1268" s="11" t="n">
        <v>-0.72</v>
      </c>
      <c r="O1268" s="8" t="n">
        <v>4395</v>
      </c>
      <c r="P1268" s="8" t="n">
        <v>4073</v>
      </c>
      <c r="Q1268" s="9" t="n">
        <f aca="false">O1268/(O1268+P1268)</f>
        <v>0.519012753897024</v>
      </c>
      <c r="R1268" s="10" t="n">
        <v>0.588</v>
      </c>
      <c r="S1268" s="12" t="n">
        <f aca="false">2*Q1268-1</f>
        <v>0.0380255077940481</v>
      </c>
      <c r="T1268" s="10" t="n">
        <v>0.1</v>
      </c>
      <c r="U1268" s="6" t="s">
        <v>133</v>
      </c>
      <c r="V1268" s="6" t="s">
        <v>72</v>
      </c>
      <c r="W1268" s="6" t="s">
        <v>54</v>
      </c>
      <c r="X1268" s="6" t="s">
        <v>2807</v>
      </c>
      <c r="Y1268" s="8" t="n">
        <v>15020</v>
      </c>
    </row>
    <row r="1269" customFormat="false" ht="15" hidden="false" customHeight="false" outlineLevel="0" collapsed="false">
      <c r="A1269" s="5" t="n">
        <f aca="false">RANK(G1269,$G$2:$G$1311)</f>
        <v>1268</v>
      </c>
      <c r="B1269" s="6" t="str">
        <f aca="false">IF(G1269&gt;=Parâmetros!$B$4,"A",IF(G1269&gt;=Parâmetros!$B$5,"B","C"))</f>
        <v>C</v>
      </c>
      <c r="C1269" s="6" t="s">
        <v>2808</v>
      </c>
      <c r="D1269" s="6" t="s">
        <v>2809</v>
      </c>
      <c r="E1269" s="6" t="s">
        <v>209</v>
      </c>
      <c r="F1269" s="6" t="s">
        <v>2810</v>
      </c>
      <c r="G1269" s="7" t="n">
        <f aca="false">J1269*S1269</f>
        <v>108.072144288577</v>
      </c>
      <c r="H1269" s="7" t="n">
        <f aca="false">I1269*Parâmetros!$B$6/100*S1269</f>
        <v>5.74097528390114</v>
      </c>
      <c r="I1269" s="8" t="n">
        <v>8032</v>
      </c>
      <c r="J1269" s="8" t="n">
        <v>1512</v>
      </c>
      <c r="K1269" s="9" t="n">
        <f aca="false">J1269/I1269</f>
        <v>0.188247011952191</v>
      </c>
      <c r="L1269" s="10" t="n">
        <v>0.218</v>
      </c>
      <c r="M1269" s="6" t="str">
        <f aca="false">IF(K1269&gt;L1269,"sim","não")</f>
        <v>não</v>
      </c>
      <c r="N1269" s="11" t="n">
        <v>21.48</v>
      </c>
      <c r="O1269" s="8" t="n">
        <v>3208</v>
      </c>
      <c r="P1269" s="8" t="n">
        <v>2780</v>
      </c>
      <c r="Q1269" s="9" t="n">
        <f aca="false">O1269/(O1269+P1269)</f>
        <v>0.535738142952572</v>
      </c>
      <c r="R1269" s="10" t="n">
        <v>0.529</v>
      </c>
      <c r="S1269" s="12" t="n">
        <f aca="false">2*Q1269-1</f>
        <v>0.0714762859051437</v>
      </c>
      <c r="T1269" s="10" t="n">
        <v>0.037</v>
      </c>
      <c r="U1269" s="6" t="s">
        <v>52</v>
      </c>
      <c r="V1269" s="6" t="s">
        <v>53</v>
      </c>
      <c r="W1269" s="6" t="s">
        <v>211</v>
      </c>
      <c r="X1269" s="6" t="s">
        <v>2811</v>
      </c>
      <c r="Y1269" s="8" t="n">
        <v>10735</v>
      </c>
    </row>
    <row r="1270" customFormat="false" ht="15" hidden="false" customHeight="false" outlineLevel="0" collapsed="false">
      <c r="A1270" s="5" t="n">
        <f aca="false">RANK(G1270,$G$2:$G$1311)</f>
        <v>1269</v>
      </c>
      <c r="B1270" s="6" t="str">
        <f aca="false">IF(G1270&gt;=Parâmetros!$B$4,"A",IF(G1270&gt;=Parâmetros!$B$5,"B","C"))</f>
        <v>C</v>
      </c>
      <c r="C1270" s="6" t="s">
        <v>2812</v>
      </c>
      <c r="D1270" s="6" t="s">
        <v>1909</v>
      </c>
      <c r="E1270" s="6" t="s">
        <v>209</v>
      </c>
      <c r="F1270" s="6" t="s">
        <v>2450</v>
      </c>
      <c r="G1270" s="7" t="n">
        <f aca="false">J1270*S1270</f>
        <v>106.613352898019</v>
      </c>
      <c r="H1270" s="7" t="n">
        <f aca="false">I1270*Parâmetros!$B$6/100*S1270</f>
        <v>5.61238811445341</v>
      </c>
      <c r="I1270" s="8" t="n">
        <v>7391</v>
      </c>
      <c r="J1270" s="8" t="n">
        <v>1404</v>
      </c>
      <c r="K1270" s="9" t="n">
        <f aca="false">J1270/I1270</f>
        <v>0.189960763090245</v>
      </c>
      <c r="L1270" s="10" t="n">
        <v>0.196</v>
      </c>
      <c r="M1270" s="6" t="str">
        <f aca="false">IF(K1270&gt;L1270,"sim","não")</f>
        <v>não</v>
      </c>
      <c r="N1270" s="11" t="n">
        <v>2.53</v>
      </c>
      <c r="O1270" s="8" t="n">
        <v>2933</v>
      </c>
      <c r="P1270" s="8" t="n">
        <v>2519</v>
      </c>
      <c r="Q1270" s="9" t="n">
        <f aca="false">O1270/(O1270+P1270)</f>
        <v>0.537967718268525</v>
      </c>
      <c r="R1270" s="10" t="n">
        <v>0.604</v>
      </c>
      <c r="S1270" s="12" t="n">
        <f aca="false">2*Q1270-1</f>
        <v>0.0759354365370506</v>
      </c>
      <c r="T1270" s="10" t="n">
        <v>0.116</v>
      </c>
      <c r="U1270" s="6" t="s">
        <v>83</v>
      </c>
      <c r="V1270" s="6" t="s">
        <v>53</v>
      </c>
      <c r="W1270" s="6" t="s">
        <v>211</v>
      </c>
      <c r="X1270" s="6" t="s">
        <v>2813</v>
      </c>
      <c r="Y1270" s="8" t="n">
        <v>10522</v>
      </c>
    </row>
    <row r="1271" customFormat="false" ht="15" hidden="false" customHeight="false" outlineLevel="0" collapsed="false">
      <c r="A1271" s="5" t="n">
        <f aca="false">RANK(G1271,$G$2:$G$1311)</f>
        <v>1270</v>
      </c>
      <c r="B1271" s="6" t="str">
        <f aca="false">IF(G1271&gt;=Parâmetros!$B$4,"A",IF(G1271&gt;=Parâmetros!$B$5,"B","C"))</f>
        <v>C</v>
      </c>
      <c r="C1271" s="6" t="s">
        <v>2814</v>
      </c>
      <c r="D1271" s="6" t="s">
        <v>141</v>
      </c>
      <c r="E1271" s="6" t="s">
        <v>142</v>
      </c>
      <c r="F1271" s="6" t="s">
        <v>2815</v>
      </c>
      <c r="G1271" s="7" t="n">
        <f aca="false">J1271*S1271</f>
        <v>104.386359194841</v>
      </c>
      <c r="H1271" s="7" t="n">
        <f aca="false">I1271*Parâmetros!$B$6/100*S1271</f>
        <v>4.63574555403557</v>
      </c>
      <c r="I1271" s="8" t="n">
        <v>7483</v>
      </c>
      <c r="J1271" s="8" t="n">
        <v>1685</v>
      </c>
      <c r="K1271" s="9" t="n">
        <f aca="false">J1271/I1271</f>
        <v>0.225177068020847</v>
      </c>
      <c r="L1271" s="10" t="n">
        <v>0.222</v>
      </c>
      <c r="M1271" s="6" t="str">
        <f aca="false">IF(K1271&gt;L1271,"sim","não")</f>
        <v>sim</v>
      </c>
      <c r="N1271" s="11" t="n">
        <v>-0.12</v>
      </c>
      <c r="O1271" s="8" t="n">
        <v>2717</v>
      </c>
      <c r="P1271" s="8" t="n">
        <v>2400</v>
      </c>
      <c r="Q1271" s="9" t="n">
        <f aca="false">O1271/(O1271+P1271)</f>
        <v>0.530975180769982</v>
      </c>
      <c r="R1271" s="10" t="n">
        <v>0.619</v>
      </c>
      <c r="S1271" s="12" t="n">
        <f aca="false">2*Q1271-1</f>
        <v>0.0619503615399648</v>
      </c>
      <c r="T1271" s="10" t="n">
        <v>0.058</v>
      </c>
      <c r="U1271" s="6" t="s">
        <v>52</v>
      </c>
      <c r="V1271" s="6" t="s">
        <v>53</v>
      </c>
      <c r="W1271" s="6" t="s">
        <v>54</v>
      </c>
      <c r="X1271" s="6" t="s">
        <v>2816</v>
      </c>
      <c r="Y1271" s="8" t="n">
        <v>10494</v>
      </c>
    </row>
    <row r="1272" customFormat="false" ht="15" hidden="false" customHeight="false" outlineLevel="0" collapsed="false">
      <c r="A1272" s="5" t="n">
        <f aca="false">RANK(G1272,$G$2:$G$1311)</f>
        <v>1271</v>
      </c>
      <c r="B1272" s="6" t="str">
        <f aca="false">IF(G1272&gt;=Parâmetros!$B$4,"A",IF(G1272&gt;=Parâmetros!$B$5,"B","C"))</f>
        <v>C</v>
      </c>
      <c r="C1272" s="6" t="s">
        <v>2817</v>
      </c>
      <c r="D1272" s="6" t="s">
        <v>141</v>
      </c>
      <c r="E1272" s="6" t="s">
        <v>142</v>
      </c>
      <c r="F1272" s="6" t="s">
        <v>2818</v>
      </c>
      <c r="G1272" s="7" t="n">
        <f aca="false">J1272*S1272</f>
        <v>98.6771300448432</v>
      </c>
      <c r="H1272" s="7" t="n">
        <f aca="false">I1272*Parâmetros!$B$6/100*S1272</f>
        <v>5.18448430493274</v>
      </c>
      <c r="I1272" s="8" t="n">
        <v>8564</v>
      </c>
      <c r="J1272" s="8" t="n">
        <v>1630</v>
      </c>
      <c r="K1272" s="9" t="n">
        <f aca="false">J1272/I1272</f>
        <v>0.190331620737973</v>
      </c>
      <c r="L1272" s="10" t="n">
        <v>0.175</v>
      </c>
      <c r="M1272" s="6" t="str">
        <f aca="false">IF(K1272&gt;L1272,"sim","não")</f>
        <v>sim</v>
      </c>
      <c r="N1272" s="11" t="n">
        <v>-2.81</v>
      </c>
      <c r="O1272" s="8" t="n">
        <v>3311</v>
      </c>
      <c r="P1272" s="8" t="n">
        <v>2933</v>
      </c>
      <c r="Q1272" s="9" t="n">
        <f aca="false">O1272/(O1272+P1272)</f>
        <v>0.530269058295964</v>
      </c>
      <c r="R1272" s="10" t="n">
        <v>0.588</v>
      </c>
      <c r="S1272" s="12" t="n">
        <f aca="false">2*Q1272-1</f>
        <v>0.0605381165919283</v>
      </c>
      <c r="T1272" s="10" t="n">
        <v>0.109</v>
      </c>
      <c r="U1272" s="6" t="s">
        <v>52</v>
      </c>
      <c r="V1272" s="6" t="s">
        <v>53</v>
      </c>
      <c r="W1272" s="6" t="s">
        <v>54</v>
      </c>
      <c r="X1272" s="6" t="s">
        <v>2819</v>
      </c>
      <c r="Y1272" s="8" t="n">
        <v>10445</v>
      </c>
    </row>
    <row r="1273" customFormat="false" ht="15" hidden="false" customHeight="false" outlineLevel="0" collapsed="false">
      <c r="A1273" s="5" t="n">
        <f aca="false">RANK(G1273,$G$2:$G$1311)</f>
        <v>1272</v>
      </c>
      <c r="B1273" s="6" t="str">
        <f aca="false">IF(G1273&gt;=Parâmetros!$B$4,"A",IF(G1273&gt;=Parâmetros!$B$5,"B","C"))</f>
        <v>C</v>
      </c>
      <c r="C1273" s="6" t="s">
        <v>2820</v>
      </c>
      <c r="D1273" s="6" t="s">
        <v>141</v>
      </c>
      <c r="E1273" s="6" t="s">
        <v>142</v>
      </c>
      <c r="F1273" s="6" t="s">
        <v>2662</v>
      </c>
      <c r="G1273" s="7" t="n">
        <f aca="false">J1273*S1273</f>
        <v>94.7818466931092</v>
      </c>
      <c r="H1273" s="7" t="n">
        <f aca="false">I1273*Parâmetros!$B$6/100*S1273</f>
        <v>4.42121575500414</v>
      </c>
      <c r="I1273" s="8" t="n">
        <v>15216</v>
      </c>
      <c r="J1273" s="8" t="n">
        <v>3262</v>
      </c>
      <c r="K1273" s="9" t="n">
        <f aca="false">J1273/I1273</f>
        <v>0.21437960042061</v>
      </c>
      <c r="L1273" s="10" t="n">
        <v>0.19</v>
      </c>
      <c r="M1273" s="6" t="str">
        <f aca="false">IF(K1273&gt;L1273,"sim","não")</f>
        <v>sim</v>
      </c>
      <c r="N1273" s="11" t="n">
        <v>-3.23</v>
      </c>
      <c r="O1273" s="8" t="n">
        <v>5578</v>
      </c>
      <c r="P1273" s="8" t="n">
        <v>5263</v>
      </c>
      <c r="Q1273" s="9" t="n">
        <f aca="false">O1273/(O1273+P1273)</f>
        <v>0.51452818005719</v>
      </c>
      <c r="R1273" s="10" t="n">
        <v>0.547</v>
      </c>
      <c r="S1273" s="12" t="n">
        <f aca="false">2*Q1273-1</f>
        <v>0.0290563601143805</v>
      </c>
      <c r="T1273" s="10" t="n">
        <v>0.092</v>
      </c>
      <c r="U1273" s="6" t="s">
        <v>71</v>
      </c>
      <c r="V1273" s="6" t="s">
        <v>72</v>
      </c>
      <c r="W1273" s="6" t="s">
        <v>54</v>
      </c>
      <c r="X1273" s="6" t="s">
        <v>2821</v>
      </c>
      <c r="Y1273" s="8" t="n">
        <v>18552</v>
      </c>
    </row>
    <row r="1274" customFormat="false" ht="15" hidden="false" customHeight="false" outlineLevel="0" collapsed="false">
      <c r="A1274" s="5" t="n">
        <f aca="false">RANK(G1274,$G$2:$G$1311)</f>
        <v>1273</v>
      </c>
      <c r="B1274" s="6" t="str">
        <f aca="false">IF(G1274&gt;=Parâmetros!$B$4,"A",IF(G1274&gt;=Parâmetros!$B$5,"B","C"))</f>
        <v>C</v>
      </c>
      <c r="C1274" s="6" t="s">
        <v>2822</v>
      </c>
      <c r="D1274" s="6" t="s">
        <v>86</v>
      </c>
      <c r="E1274" s="6" t="s">
        <v>50</v>
      </c>
      <c r="F1274" s="6" t="s">
        <v>1450</v>
      </c>
      <c r="G1274" s="7" t="n">
        <f aca="false">J1274*S1274</f>
        <v>92.8693824161452</v>
      </c>
      <c r="H1274" s="7" t="n">
        <f aca="false">I1274*Parâmetros!$B$6/100*S1274</f>
        <v>5.53676165561059</v>
      </c>
      <c r="I1274" s="8" t="n">
        <v>14076</v>
      </c>
      <c r="J1274" s="8" t="n">
        <v>2361</v>
      </c>
      <c r="K1274" s="9" t="n">
        <f aca="false">J1274/I1274</f>
        <v>0.167732310315431</v>
      </c>
      <c r="L1274" s="10" t="n">
        <v>0.178</v>
      </c>
      <c r="M1274" s="6" t="str">
        <f aca="false">IF(K1274&gt;L1274,"sim","não")</f>
        <v>não</v>
      </c>
      <c r="N1274" s="11" t="n">
        <v>-0.03</v>
      </c>
      <c r="O1274" s="8" t="n">
        <v>5562</v>
      </c>
      <c r="P1274" s="8" t="n">
        <v>5141</v>
      </c>
      <c r="Q1274" s="9" t="n">
        <f aca="false">O1274/(O1274+P1274)</f>
        <v>0.519667382976736</v>
      </c>
      <c r="R1274" s="10" t="n">
        <v>0.632</v>
      </c>
      <c r="S1274" s="12" t="n">
        <f aca="false">2*Q1274-1</f>
        <v>0.0393347659534711</v>
      </c>
      <c r="T1274" s="10" t="n">
        <v>0.078</v>
      </c>
      <c r="U1274" s="6" t="s">
        <v>102</v>
      </c>
      <c r="V1274" s="6" t="s">
        <v>72</v>
      </c>
      <c r="W1274" s="6" t="s">
        <v>54</v>
      </c>
      <c r="X1274" s="6" t="s">
        <v>2823</v>
      </c>
      <c r="Y1274" s="8" t="n">
        <v>17719</v>
      </c>
    </row>
    <row r="1275" customFormat="false" ht="15" hidden="false" customHeight="false" outlineLevel="0" collapsed="false">
      <c r="A1275" s="5" t="n">
        <f aca="false">RANK(G1275,$G$2:$G$1311)</f>
        <v>1274</v>
      </c>
      <c r="B1275" s="6" t="str">
        <f aca="false">IF(G1275&gt;=Parâmetros!$B$4,"A",IF(G1275&gt;=Parâmetros!$B$5,"B","C"))</f>
        <v>C</v>
      </c>
      <c r="C1275" s="6" t="s">
        <v>2824</v>
      </c>
      <c r="D1275" s="6" t="s">
        <v>2225</v>
      </c>
      <c r="E1275" s="6" t="s">
        <v>2226</v>
      </c>
      <c r="F1275" s="6" t="s">
        <v>2825</v>
      </c>
      <c r="G1275" s="7" t="n">
        <f aca="false">J1275*S1275</f>
        <v>91.0103047254528</v>
      </c>
      <c r="H1275" s="7" t="n">
        <f aca="false">I1275*Parâmetros!$B$6/100*S1275</f>
        <v>3.90768585308406</v>
      </c>
      <c r="I1275" s="8" t="n">
        <v>10249</v>
      </c>
      <c r="J1275" s="8" t="n">
        <v>2387</v>
      </c>
      <c r="K1275" s="9" t="n">
        <f aca="false">J1275/I1275</f>
        <v>0.232900770806908</v>
      </c>
      <c r="L1275" s="10" t="n">
        <v>0.205</v>
      </c>
      <c r="M1275" s="6" t="str">
        <f aca="false">IF(K1275&gt;L1275,"sim","não")</f>
        <v>sim</v>
      </c>
      <c r="N1275" s="11" t="n">
        <v>-0.31</v>
      </c>
      <c r="O1275" s="8" t="n">
        <v>3526</v>
      </c>
      <c r="P1275" s="8" t="n">
        <v>3267</v>
      </c>
      <c r="Q1275" s="9" t="n">
        <f aca="false">O1275/(O1275+P1275)</f>
        <v>0.519063742087443</v>
      </c>
      <c r="R1275" s="10" t="n">
        <v>0.538</v>
      </c>
      <c r="S1275" s="12" t="n">
        <f aca="false">2*Q1275-1</f>
        <v>0.038127484174886</v>
      </c>
      <c r="T1275" s="10" t="n">
        <v>0.147</v>
      </c>
      <c r="U1275" s="6" t="s">
        <v>52</v>
      </c>
      <c r="V1275" s="6" t="s">
        <v>53</v>
      </c>
      <c r="W1275" s="6" t="s">
        <v>54</v>
      </c>
      <c r="X1275" s="6" t="s">
        <v>2826</v>
      </c>
      <c r="Y1275" s="8" t="n">
        <v>14601</v>
      </c>
    </row>
    <row r="1276" customFormat="false" ht="15" hidden="false" customHeight="false" outlineLevel="0" collapsed="false">
      <c r="A1276" s="5" t="n">
        <f aca="false">RANK(G1276,$G$2:$G$1311)</f>
        <v>1275</v>
      </c>
      <c r="B1276" s="6" t="str">
        <f aca="false">IF(G1276&gt;=Parâmetros!$B$4,"A",IF(G1276&gt;=Parâmetros!$B$5,"B","C"))</f>
        <v>C</v>
      </c>
      <c r="C1276" s="6" t="s">
        <v>2827</v>
      </c>
      <c r="D1276" s="6" t="s">
        <v>141</v>
      </c>
      <c r="E1276" s="6" t="s">
        <v>142</v>
      </c>
      <c r="F1276" s="6" t="s">
        <v>2712</v>
      </c>
      <c r="G1276" s="7" t="n">
        <f aca="false">J1276*S1276</f>
        <v>90.8385449904276</v>
      </c>
      <c r="H1276" s="7" t="n">
        <f aca="false">I1276*Parâmetros!$B$6/100*S1276</f>
        <v>3.31615826419911</v>
      </c>
      <c r="I1276" s="8" t="n">
        <v>9623</v>
      </c>
      <c r="J1276" s="8" t="n">
        <v>2636</v>
      </c>
      <c r="K1276" s="9" t="n">
        <f aca="false">J1276/I1276</f>
        <v>0.273927049776577</v>
      </c>
      <c r="L1276" s="10" t="n">
        <v>0.292</v>
      </c>
      <c r="M1276" s="6" t="str">
        <f aca="false">IF(K1276&gt;L1276,"sim","não")</f>
        <v>não</v>
      </c>
      <c r="N1276" s="11" t="n">
        <v>-1.23</v>
      </c>
      <c r="O1276" s="8" t="n">
        <v>3242</v>
      </c>
      <c r="P1276" s="8" t="n">
        <v>3026</v>
      </c>
      <c r="Q1276" s="9" t="n">
        <f aca="false">O1276/(O1276+P1276)</f>
        <v>0.517230376515635</v>
      </c>
      <c r="R1276" s="10" t="n">
        <v>0.561</v>
      </c>
      <c r="S1276" s="12" t="n">
        <f aca="false">2*Q1276-1</f>
        <v>0.0344607530312699</v>
      </c>
      <c r="T1276" s="10" t="n">
        <v>0.164</v>
      </c>
      <c r="U1276" s="6" t="s">
        <v>68</v>
      </c>
      <c r="V1276" s="6" t="s">
        <v>53</v>
      </c>
      <c r="W1276" s="6" t="s">
        <v>54</v>
      </c>
      <c r="X1276" s="6" t="s">
        <v>2828</v>
      </c>
      <c r="Y1276" s="8" t="n">
        <v>11128</v>
      </c>
    </row>
    <row r="1277" customFormat="false" ht="15" hidden="false" customHeight="false" outlineLevel="0" collapsed="false">
      <c r="A1277" s="5" t="n">
        <f aca="false">RANK(G1277,$G$2:$G$1311)</f>
        <v>1276</v>
      </c>
      <c r="B1277" s="6" t="str">
        <f aca="false">IF(G1277&gt;=Parâmetros!$B$4,"A",IF(G1277&gt;=Parâmetros!$B$5,"B","C"))</f>
        <v>C</v>
      </c>
      <c r="C1277" s="6" t="s">
        <v>2829</v>
      </c>
      <c r="D1277" s="6" t="s">
        <v>141</v>
      </c>
      <c r="E1277" s="6" t="s">
        <v>142</v>
      </c>
      <c r="F1277" s="6" t="s">
        <v>2830</v>
      </c>
      <c r="G1277" s="7" t="n">
        <f aca="false">J1277*S1277</f>
        <v>88.102951593861</v>
      </c>
      <c r="H1277" s="7" t="n">
        <f aca="false">I1277*Parâmetros!$B$6/100*S1277</f>
        <v>3.55978276269187</v>
      </c>
      <c r="I1277" s="8" t="n">
        <v>12776</v>
      </c>
      <c r="J1277" s="8" t="n">
        <v>3162</v>
      </c>
      <c r="K1277" s="9" t="n">
        <f aca="false">J1277/I1277</f>
        <v>0.247495303694427</v>
      </c>
      <c r="L1277" s="10" t="n">
        <v>0.244</v>
      </c>
      <c r="M1277" s="6" t="str">
        <f aca="false">IF(K1277&gt;L1277,"sim","não")</f>
        <v>sim</v>
      </c>
      <c r="N1277" s="11" t="n">
        <v>-1.23</v>
      </c>
      <c r="O1277" s="8" t="n">
        <v>4353</v>
      </c>
      <c r="P1277" s="8" t="n">
        <v>4117</v>
      </c>
      <c r="Q1277" s="9" t="n">
        <f aca="false">O1277/(O1277+P1277)</f>
        <v>0.513931523022432</v>
      </c>
      <c r="R1277" s="10" t="n">
        <v>0.546</v>
      </c>
      <c r="S1277" s="12" t="n">
        <f aca="false">2*Q1277-1</f>
        <v>0.0278630460448643</v>
      </c>
      <c r="T1277" s="10" t="n">
        <v>0.156</v>
      </c>
      <c r="U1277" s="6" t="s">
        <v>71</v>
      </c>
      <c r="V1277" s="6" t="s">
        <v>72</v>
      </c>
      <c r="W1277" s="6" t="s">
        <v>54</v>
      </c>
      <c r="X1277" s="6" t="s">
        <v>2831</v>
      </c>
      <c r="Y1277" s="8" t="n">
        <v>14828</v>
      </c>
    </row>
    <row r="1278" customFormat="false" ht="15" hidden="false" customHeight="false" outlineLevel="0" collapsed="false">
      <c r="A1278" s="5" t="n">
        <f aca="false">RANK(G1278,$G$2:$G$1311)</f>
        <v>1277</v>
      </c>
      <c r="B1278" s="6" t="str">
        <f aca="false">IF(G1278&gt;=Parâmetros!$B$4,"A",IF(G1278&gt;=Parâmetros!$B$5,"B","C"))</f>
        <v>C</v>
      </c>
      <c r="C1278" s="6" t="s">
        <v>2832</v>
      </c>
      <c r="D1278" s="6" t="s">
        <v>223</v>
      </c>
      <c r="E1278" s="6" t="s">
        <v>209</v>
      </c>
      <c r="F1278" s="6" t="s">
        <v>2554</v>
      </c>
      <c r="G1278" s="7" t="n">
        <f aca="false">J1278*S1278</f>
        <v>86.6758183738121</v>
      </c>
      <c r="H1278" s="7" t="n">
        <f aca="false">I1278*Parâmetros!$B$6/100*S1278</f>
        <v>4.22946145723337</v>
      </c>
      <c r="I1278" s="8" t="n">
        <v>15405</v>
      </c>
      <c r="J1278" s="8" t="n">
        <v>3157</v>
      </c>
      <c r="K1278" s="9" t="n">
        <f aca="false">J1278/I1278</f>
        <v>0.204933463161311</v>
      </c>
      <c r="L1278" s="10" t="n">
        <v>0.288</v>
      </c>
      <c r="M1278" s="6" t="str">
        <f aca="false">IF(K1278&gt;L1278,"sim","não")</f>
        <v>não</v>
      </c>
      <c r="N1278" s="11" t="n">
        <v>0.02</v>
      </c>
      <c r="O1278" s="8" t="n">
        <v>5838</v>
      </c>
      <c r="P1278" s="8" t="n">
        <v>5526</v>
      </c>
      <c r="Q1278" s="9" t="n">
        <f aca="false">O1278/(O1278+P1278)</f>
        <v>0.513727560718057</v>
      </c>
      <c r="R1278" s="10" t="n">
        <v>0.573</v>
      </c>
      <c r="S1278" s="12" t="n">
        <f aca="false">2*Q1278-1</f>
        <v>0.0274551214361141</v>
      </c>
      <c r="T1278" s="10" t="n">
        <v>0.098</v>
      </c>
      <c r="U1278" s="6" t="s">
        <v>96</v>
      </c>
      <c r="V1278" s="6" t="s">
        <v>72</v>
      </c>
      <c r="W1278" s="6" t="s">
        <v>54</v>
      </c>
      <c r="X1278" s="6" t="s">
        <v>2833</v>
      </c>
      <c r="Y1278" s="8" t="n">
        <v>21092</v>
      </c>
    </row>
    <row r="1279" customFormat="false" ht="15" hidden="false" customHeight="false" outlineLevel="0" collapsed="false">
      <c r="A1279" s="5" t="n">
        <f aca="false">RANK(G1279,$G$2:$G$1311)</f>
        <v>1278</v>
      </c>
      <c r="B1279" s="6" t="str">
        <f aca="false">IF(G1279&gt;=Parâmetros!$B$4,"A",IF(G1279&gt;=Parâmetros!$B$5,"B","C"))</f>
        <v>C</v>
      </c>
      <c r="C1279" s="6" t="s">
        <v>2834</v>
      </c>
      <c r="D1279" s="6" t="s">
        <v>772</v>
      </c>
      <c r="E1279" s="6" t="s">
        <v>142</v>
      </c>
      <c r="F1279" s="6" t="s">
        <v>2835</v>
      </c>
      <c r="G1279" s="7" t="n">
        <f aca="false">J1279*S1279</f>
        <v>84.8921282798835</v>
      </c>
      <c r="H1279" s="7" t="n">
        <f aca="false">I1279*Parâmetros!$B$6/100*S1279</f>
        <v>3.92636151603499</v>
      </c>
      <c r="I1279" s="8" t="n">
        <v>9759</v>
      </c>
      <c r="J1279" s="8" t="n">
        <v>2110</v>
      </c>
      <c r="K1279" s="9" t="n">
        <f aca="false">J1279/I1279</f>
        <v>0.216210677323496</v>
      </c>
      <c r="L1279" s="10" t="n">
        <v>0.192</v>
      </c>
      <c r="M1279" s="6" t="str">
        <f aca="false">IF(K1279&gt;L1279,"sim","não")</f>
        <v>sim</v>
      </c>
      <c r="N1279" s="11" t="n">
        <v>-0.21</v>
      </c>
      <c r="O1279" s="8" t="n">
        <v>3568</v>
      </c>
      <c r="P1279" s="8" t="n">
        <v>3292</v>
      </c>
      <c r="Q1279" s="9" t="n">
        <f aca="false">O1279/(O1279+P1279)</f>
        <v>0.520116618075802</v>
      </c>
      <c r="R1279" s="10" t="n">
        <v>0.523</v>
      </c>
      <c r="S1279" s="12" t="n">
        <f aca="false">2*Q1279-1</f>
        <v>0.0402332361516036</v>
      </c>
      <c r="T1279" s="10" t="n">
        <v>0.156</v>
      </c>
      <c r="U1279" s="6" t="s">
        <v>63</v>
      </c>
      <c r="V1279" s="6" t="s">
        <v>59</v>
      </c>
      <c r="W1279" s="6" t="s">
        <v>211</v>
      </c>
      <c r="X1279" s="6" t="s">
        <v>2836</v>
      </c>
      <c r="Y1279" s="8" t="n">
        <v>10878</v>
      </c>
    </row>
    <row r="1280" customFormat="false" ht="15" hidden="false" customHeight="false" outlineLevel="0" collapsed="false">
      <c r="A1280" s="5" t="n">
        <f aca="false">RANK(G1280,$G$2:$G$1311)</f>
        <v>1279</v>
      </c>
      <c r="B1280" s="6" t="str">
        <f aca="false">IF(G1280&gt;=Parâmetros!$B$4,"A",IF(G1280&gt;=Parâmetros!$B$5,"B","C"))</f>
        <v>C</v>
      </c>
      <c r="C1280" s="6" t="s">
        <v>2837</v>
      </c>
      <c r="D1280" s="6" t="s">
        <v>2337</v>
      </c>
      <c r="E1280" s="6" t="s">
        <v>2226</v>
      </c>
      <c r="F1280" s="6" t="s">
        <v>2838</v>
      </c>
      <c r="G1280" s="7" t="n">
        <f aca="false">J1280*S1280</f>
        <v>84.6453346360527</v>
      </c>
      <c r="H1280" s="7" t="n">
        <f aca="false">I1280*Parâmetros!$B$6/100*S1280</f>
        <v>4.44368099658036</v>
      </c>
      <c r="I1280" s="8" t="n">
        <v>11161</v>
      </c>
      <c r="J1280" s="8" t="n">
        <v>2126</v>
      </c>
      <c r="K1280" s="9" t="n">
        <f aca="false">J1280/I1280</f>
        <v>0.190484723591076</v>
      </c>
      <c r="L1280" s="10" t="n">
        <v>0.179</v>
      </c>
      <c r="M1280" s="6" t="str">
        <f aca="false">IF(K1280&gt;L1280,"sim","não")</f>
        <v>sim</v>
      </c>
      <c r="N1280" s="11" t="n">
        <v>-0.07</v>
      </c>
      <c r="O1280" s="8" t="n">
        <v>4257</v>
      </c>
      <c r="P1280" s="8" t="n">
        <v>3931</v>
      </c>
      <c r="Q1280" s="9" t="n">
        <f aca="false">O1280/(O1280+P1280)</f>
        <v>0.51990718124084</v>
      </c>
      <c r="R1280" s="10" t="n">
        <v>0.616</v>
      </c>
      <c r="S1280" s="12" t="n">
        <f aca="false">2*Q1280-1</f>
        <v>0.0398143624816805</v>
      </c>
      <c r="T1280" s="10" t="n">
        <v>0.121</v>
      </c>
      <c r="U1280" s="6" t="s">
        <v>71</v>
      </c>
      <c r="V1280" s="6" t="s">
        <v>72</v>
      </c>
      <c r="W1280" s="6" t="s">
        <v>54</v>
      </c>
      <c r="X1280" s="6" t="s">
        <v>2839</v>
      </c>
      <c r="Y1280" s="8" t="n">
        <v>15223</v>
      </c>
    </row>
    <row r="1281" customFormat="false" ht="15" hidden="false" customHeight="false" outlineLevel="0" collapsed="false">
      <c r="A1281" s="5" t="n">
        <f aca="false">RANK(G1281,$G$2:$G$1311)</f>
        <v>1280</v>
      </c>
      <c r="B1281" s="6" t="str">
        <f aca="false">IF(G1281&gt;=Parâmetros!$B$4,"A",IF(G1281&gt;=Parâmetros!$B$5,"B","C"))</f>
        <v>C</v>
      </c>
      <c r="C1281" s="6" t="s">
        <v>2840</v>
      </c>
      <c r="D1281" s="6" t="s">
        <v>2387</v>
      </c>
      <c r="E1281" s="6" t="s">
        <v>142</v>
      </c>
      <c r="F1281" s="6" t="s">
        <v>2841</v>
      </c>
      <c r="G1281" s="7" t="n">
        <f aca="false">J1281*S1281</f>
        <v>81.6693091732733</v>
      </c>
      <c r="H1281" s="7" t="n">
        <f aca="false">I1281*Parâmetros!$B$6/100*S1281</f>
        <v>3.45387504718763</v>
      </c>
      <c r="I1281" s="8" t="n">
        <v>15377</v>
      </c>
      <c r="J1281" s="8" t="n">
        <v>3636</v>
      </c>
      <c r="K1281" s="9" t="n">
        <f aca="false">J1281/I1281</f>
        <v>0.236457046237888</v>
      </c>
      <c r="L1281" s="10" t="n">
        <v>0.239</v>
      </c>
      <c r="M1281" s="6" t="str">
        <f aca="false">IF(K1281&gt;L1281,"sim","não")</f>
        <v>não</v>
      </c>
      <c r="N1281" s="11" t="n">
        <v>-1.64</v>
      </c>
      <c r="O1281" s="8" t="n">
        <v>5417</v>
      </c>
      <c r="P1281" s="8" t="n">
        <v>5179</v>
      </c>
      <c r="Q1281" s="9" t="n">
        <f aca="false">O1281/(O1281+P1281)</f>
        <v>0.511230653076633</v>
      </c>
      <c r="R1281" s="10" t="n">
        <v>0.558</v>
      </c>
      <c r="S1281" s="12" t="n">
        <f aca="false">2*Q1281-1</f>
        <v>0.0224613061532655</v>
      </c>
      <c r="T1281" s="10" t="n">
        <v>0.111</v>
      </c>
      <c r="U1281" s="6" t="s">
        <v>52</v>
      </c>
      <c r="V1281" s="6" t="s">
        <v>53</v>
      </c>
      <c r="W1281" s="6" t="s">
        <v>54</v>
      </c>
      <c r="X1281" s="6" t="s">
        <v>2842</v>
      </c>
      <c r="Y1281" s="8" t="n">
        <v>19977</v>
      </c>
    </row>
    <row r="1282" customFormat="false" ht="15" hidden="false" customHeight="false" outlineLevel="0" collapsed="false">
      <c r="A1282" s="5" t="n">
        <f aca="false">RANK(G1282,$G$2:$G$1311)</f>
        <v>1281</v>
      </c>
      <c r="B1282" s="6" t="str">
        <f aca="false">IF(G1282&gt;=Parâmetros!$B$4,"A",IF(G1282&gt;=Parâmetros!$B$5,"B","C"))</f>
        <v>C</v>
      </c>
      <c r="C1282" s="6" t="s">
        <v>2843</v>
      </c>
      <c r="D1282" s="6" t="s">
        <v>2779</v>
      </c>
      <c r="E1282" s="6" t="s">
        <v>142</v>
      </c>
      <c r="F1282" s="6" t="s">
        <v>2844</v>
      </c>
      <c r="G1282" s="7" t="n">
        <f aca="false">J1282*S1282</f>
        <v>80.8335687126559</v>
      </c>
      <c r="H1282" s="7" t="n">
        <f aca="false">I1282*Parâmetros!$B$6/100*S1282</f>
        <v>3.65358935361216</v>
      </c>
      <c r="I1282" s="8" t="n">
        <v>13293</v>
      </c>
      <c r="J1282" s="8" t="n">
        <v>2941</v>
      </c>
      <c r="K1282" s="9" t="n">
        <f aca="false">J1282/I1282</f>
        <v>0.221244263898292</v>
      </c>
      <c r="L1282" s="10" t="n">
        <v>0.263</v>
      </c>
      <c r="M1282" s="6" t="str">
        <f aca="false">IF(K1282&gt;L1282,"sim","não")</f>
        <v>não</v>
      </c>
      <c r="N1282" s="11" t="n">
        <v>-0.66</v>
      </c>
      <c r="O1282" s="8" t="n">
        <v>4729</v>
      </c>
      <c r="P1282" s="8" t="n">
        <v>4476</v>
      </c>
      <c r="Q1282" s="9" t="n">
        <f aca="false">O1282/(O1282+P1282)</f>
        <v>0.513742531233026</v>
      </c>
      <c r="R1282" s="10" t="n">
        <v>0.539</v>
      </c>
      <c r="S1282" s="12" t="n">
        <f aca="false">2*Q1282-1</f>
        <v>0.027485062466051</v>
      </c>
      <c r="T1282" s="10" t="n">
        <v>0.127</v>
      </c>
      <c r="U1282" s="6" t="s">
        <v>71</v>
      </c>
      <c r="V1282" s="6" t="s">
        <v>72</v>
      </c>
      <c r="W1282" s="6" t="s">
        <v>2781</v>
      </c>
      <c r="X1282" s="6" t="s">
        <v>2845</v>
      </c>
      <c r="Y1282" s="8" t="n">
        <v>17288</v>
      </c>
    </row>
    <row r="1283" customFormat="false" ht="15" hidden="false" customHeight="false" outlineLevel="0" collapsed="false">
      <c r="A1283" s="5" t="n">
        <f aca="false">RANK(G1283,$G$2:$G$1311)</f>
        <v>1282</v>
      </c>
      <c r="B1283" s="6" t="str">
        <f aca="false">IF(G1283&gt;=Parâmetros!$B$4,"A",IF(G1283&gt;=Parâmetros!$B$5,"B","C"))</f>
        <v>C</v>
      </c>
      <c r="C1283" s="6" t="s">
        <v>2846</v>
      </c>
      <c r="D1283" s="6" t="s">
        <v>2446</v>
      </c>
      <c r="E1283" s="6" t="s">
        <v>1799</v>
      </c>
      <c r="F1283" s="6" t="s">
        <v>2447</v>
      </c>
      <c r="G1283" s="7" t="n">
        <f aca="false">J1283*S1283</f>
        <v>74.7091131000816</v>
      </c>
      <c r="H1283" s="7" t="n">
        <f aca="false">I1283*Parâmetros!$B$6/100*S1283</f>
        <v>3.29524003254679</v>
      </c>
      <c r="I1283" s="8" t="n">
        <v>8526</v>
      </c>
      <c r="J1283" s="8" t="n">
        <v>1933</v>
      </c>
      <c r="K1283" s="9" t="n">
        <f aca="false">J1283/I1283</f>
        <v>0.226718273516303</v>
      </c>
      <c r="L1283" s="10" t="n">
        <v>0.219</v>
      </c>
      <c r="M1283" s="6" t="str">
        <f aca="false">IF(K1283&gt;L1283,"sim","não")</f>
        <v>sim</v>
      </c>
      <c r="N1283" s="11" t="n">
        <v>1.15</v>
      </c>
      <c r="O1283" s="8" t="n">
        <v>2553</v>
      </c>
      <c r="P1283" s="8" t="n">
        <v>2363</v>
      </c>
      <c r="Q1283" s="9" t="n">
        <f aca="false">O1283/(O1283+P1283)</f>
        <v>0.519324654190399</v>
      </c>
      <c r="R1283" s="10" t="n">
        <v>0.591</v>
      </c>
      <c r="S1283" s="12" t="n">
        <f aca="false">2*Q1283-1</f>
        <v>0.0386493083807975</v>
      </c>
      <c r="T1283" s="10" t="n">
        <v>0.096</v>
      </c>
      <c r="U1283" s="6" t="s">
        <v>83</v>
      </c>
      <c r="V1283" s="6" t="s">
        <v>53</v>
      </c>
      <c r="W1283" s="6" t="s">
        <v>54</v>
      </c>
      <c r="X1283" s="6" t="s">
        <v>2847</v>
      </c>
      <c r="Y1283" s="8" t="n">
        <v>10584</v>
      </c>
    </row>
    <row r="1284" customFormat="false" ht="15" hidden="false" customHeight="false" outlineLevel="0" collapsed="false">
      <c r="A1284" s="5" t="n">
        <f aca="false">RANK(G1284,$G$2:$G$1311)</f>
        <v>1283</v>
      </c>
      <c r="B1284" s="6" t="str">
        <f aca="false">IF(G1284&gt;=Parâmetros!$B$4,"A",IF(G1284&gt;=Parâmetros!$B$5,"B","C"))</f>
        <v>C</v>
      </c>
      <c r="C1284" s="6" t="s">
        <v>2848</v>
      </c>
      <c r="D1284" s="6" t="s">
        <v>223</v>
      </c>
      <c r="E1284" s="6" t="s">
        <v>209</v>
      </c>
      <c r="F1284" s="6" t="s">
        <v>1540</v>
      </c>
      <c r="G1284" s="7" t="n">
        <f aca="false">J1284*S1284</f>
        <v>73.1998953153629</v>
      </c>
      <c r="H1284" s="7" t="n">
        <f aca="false">I1284*Parâmetros!$B$6/100*S1284</f>
        <v>4.15230829625755</v>
      </c>
      <c r="I1284" s="8" t="n">
        <v>25345</v>
      </c>
      <c r="J1284" s="8" t="n">
        <v>4468</v>
      </c>
      <c r="K1284" s="9" t="n">
        <f aca="false">J1284/I1284</f>
        <v>0.176287236141251</v>
      </c>
      <c r="L1284" s="10" t="n">
        <v>0.253</v>
      </c>
      <c r="M1284" s="6" t="str">
        <f aca="false">IF(K1284&gt;L1284,"sim","não")</f>
        <v>não</v>
      </c>
      <c r="N1284" s="11" t="n">
        <v>0.96</v>
      </c>
      <c r="O1284" s="8" t="n">
        <v>9709</v>
      </c>
      <c r="P1284" s="8" t="n">
        <v>9396</v>
      </c>
      <c r="Q1284" s="9" t="n">
        <f aca="false">O1284/(O1284+P1284)</f>
        <v>0.508191572886679</v>
      </c>
      <c r="R1284" s="10" t="n">
        <v>0.543</v>
      </c>
      <c r="S1284" s="12" t="n">
        <f aca="false">2*Q1284-1</f>
        <v>0.0163831457733579</v>
      </c>
      <c r="T1284" s="10" t="n">
        <v>0.074</v>
      </c>
      <c r="U1284" s="6" t="s">
        <v>96</v>
      </c>
      <c r="V1284" s="6" t="s">
        <v>72</v>
      </c>
      <c r="W1284" s="6" t="s">
        <v>54</v>
      </c>
      <c r="X1284" s="6" t="s">
        <v>2849</v>
      </c>
      <c r="Y1284" s="8" t="n">
        <v>34353</v>
      </c>
    </row>
    <row r="1285" customFormat="false" ht="15" hidden="false" customHeight="false" outlineLevel="0" collapsed="false">
      <c r="A1285" s="5" t="n">
        <f aca="false">RANK(G1285,$G$2:$G$1311)</f>
        <v>1284</v>
      </c>
      <c r="B1285" s="6" t="str">
        <f aca="false">IF(G1285&gt;=Parâmetros!$B$4,"A",IF(G1285&gt;=Parâmetros!$B$5,"B","C"))</f>
        <v>C</v>
      </c>
      <c r="C1285" s="6" t="s">
        <v>2850</v>
      </c>
      <c r="D1285" s="6" t="s">
        <v>141</v>
      </c>
      <c r="E1285" s="6" t="s">
        <v>142</v>
      </c>
      <c r="F1285" s="6" t="s">
        <v>866</v>
      </c>
      <c r="G1285" s="7" t="n">
        <f aca="false">J1285*S1285</f>
        <v>66.042402826855</v>
      </c>
      <c r="H1285" s="7" t="n">
        <f aca="false">I1285*Parâmetros!$B$6/100*S1285</f>
        <v>2.44530035335689</v>
      </c>
      <c r="I1285" s="8" t="n">
        <v>9886</v>
      </c>
      <c r="J1285" s="8" t="n">
        <v>2670</v>
      </c>
      <c r="K1285" s="9" t="n">
        <f aca="false">J1285/I1285</f>
        <v>0.270078899453773</v>
      </c>
      <c r="L1285" s="10" t="n">
        <v>0.257</v>
      </c>
      <c r="M1285" s="6" t="str">
        <f aca="false">IF(K1285&gt;L1285,"sim","não")</f>
        <v>sim</v>
      </c>
      <c r="N1285" s="11" t="n">
        <v>-1.99</v>
      </c>
      <c r="O1285" s="8" t="n">
        <v>3190</v>
      </c>
      <c r="P1285" s="8" t="n">
        <v>3036</v>
      </c>
      <c r="Q1285" s="9" t="n">
        <f aca="false">O1285/(O1285+P1285)</f>
        <v>0.512367491166078</v>
      </c>
      <c r="R1285" s="10" t="n">
        <v>0.557</v>
      </c>
      <c r="S1285" s="12" t="n">
        <f aca="false">2*Q1285-1</f>
        <v>0.0247349823321554</v>
      </c>
      <c r="T1285" s="10" t="n">
        <v>0.15</v>
      </c>
      <c r="U1285" s="6" t="s">
        <v>71</v>
      </c>
      <c r="V1285" s="6" t="s">
        <v>72</v>
      </c>
      <c r="W1285" s="6" t="s">
        <v>54</v>
      </c>
      <c r="X1285" s="6" t="s">
        <v>2851</v>
      </c>
      <c r="Y1285" s="8" t="n">
        <v>11927</v>
      </c>
    </row>
    <row r="1286" customFormat="false" ht="15" hidden="false" customHeight="false" outlineLevel="0" collapsed="false">
      <c r="A1286" s="5" t="n">
        <f aca="false">RANK(G1286,$G$2:$G$1311)</f>
        <v>1285</v>
      </c>
      <c r="B1286" s="6" t="str">
        <f aca="false">IF(G1286&gt;=Parâmetros!$B$4,"A",IF(G1286&gt;=Parâmetros!$B$5,"B","C"))</f>
        <v>C</v>
      </c>
      <c r="C1286" s="6" t="s">
        <v>2522</v>
      </c>
      <c r="D1286" s="6" t="s">
        <v>141</v>
      </c>
      <c r="E1286" s="6" t="s">
        <v>142</v>
      </c>
      <c r="F1286" s="6" t="s">
        <v>2522</v>
      </c>
      <c r="G1286" s="7" t="n">
        <f aca="false">J1286*S1286</f>
        <v>61.0515771791202</v>
      </c>
      <c r="H1286" s="7" t="n">
        <f aca="false">I1286*Parâmetros!$B$6/100*S1286</f>
        <v>2.88650656380265</v>
      </c>
      <c r="I1286" s="8" t="n">
        <v>23082</v>
      </c>
      <c r="J1286" s="8" t="n">
        <v>4882</v>
      </c>
      <c r="K1286" s="9" t="n">
        <f aca="false">J1286/I1286</f>
        <v>0.211506801836929</v>
      </c>
      <c r="L1286" s="10" t="n">
        <v>0.252</v>
      </c>
      <c r="M1286" s="6" t="str">
        <f aca="false">IF(K1286&gt;L1286,"sim","não")</f>
        <v>não</v>
      </c>
      <c r="N1286" s="11" t="n">
        <v>-1.02</v>
      </c>
      <c r="O1286" s="8" t="n">
        <v>8137</v>
      </c>
      <c r="P1286" s="8" t="n">
        <v>7936</v>
      </c>
      <c r="Q1286" s="9" t="n">
        <f aca="false">O1286/(O1286+P1286)</f>
        <v>0.506252721956075</v>
      </c>
      <c r="R1286" s="10" t="n">
        <v>0.527</v>
      </c>
      <c r="S1286" s="12" t="n">
        <f aca="false">2*Q1286-1</f>
        <v>0.0125054439121508</v>
      </c>
      <c r="T1286" s="10" t="n">
        <v>0.129</v>
      </c>
      <c r="U1286" s="6" t="s">
        <v>71</v>
      </c>
      <c r="V1286" s="6" t="s">
        <v>72</v>
      </c>
      <c r="W1286" s="6" t="s">
        <v>54</v>
      </c>
      <c r="X1286" s="6" t="s">
        <v>2852</v>
      </c>
      <c r="Y1286" s="8" t="n">
        <v>31240</v>
      </c>
    </row>
    <row r="1287" customFormat="false" ht="15" hidden="false" customHeight="false" outlineLevel="0" collapsed="false">
      <c r="A1287" s="5" t="n">
        <f aca="false">RANK(G1287,$G$2:$G$1311)</f>
        <v>1286</v>
      </c>
      <c r="B1287" s="6" t="str">
        <f aca="false">IF(G1287&gt;=Parâmetros!$B$4,"A",IF(G1287&gt;=Parâmetros!$B$5,"B","C"))</f>
        <v>C</v>
      </c>
      <c r="C1287" s="6" t="s">
        <v>2853</v>
      </c>
      <c r="D1287" s="6" t="s">
        <v>141</v>
      </c>
      <c r="E1287" s="6" t="s">
        <v>142</v>
      </c>
      <c r="F1287" s="6" t="s">
        <v>2465</v>
      </c>
      <c r="G1287" s="7" t="n">
        <f aca="false">J1287*S1287</f>
        <v>61.0251351746309</v>
      </c>
      <c r="H1287" s="7" t="n">
        <f aca="false">I1287*Parâmetros!$B$6/100*S1287</f>
        <v>3.23292415607189</v>
      </c>
      <c r="I1287" s="8" t="n">
        <v>9414</v>
      </c>
      <c r="J1287" s="8" t="n">
        <v>1777</v>
      </c>
      <c r="K1287" s="9" t="n">
        <f aca="false">J1287/I1287</f>
        <v>0.188761419162949</v>
      </c>
      <c r="L1287" s="10" t="n">
        <v>0.187</v>
      </c>
      <c r="M1287" s="6" t="str">
        <f aca="false">IF(K1287&gt;L1287,"sim","não")</f>
        <v>sim</v>
      </c>
      <c r="N1287" s="11" t="n">
        <v>-0.84</v>
      </c>
      <c r="O1287" s="8" t="n">
        <v>3539</v>
      </c>
      <c r="P1287" s="8" t="n">
        <v>3304</v>
      </c>
      <c r="Q1287" s="9" t="n">
        <f aca="false">O1287/(O1287+P1287)</f>
        <v>0.517170831506649</v>
      </c>
      <c r="R1287" s="10" t="n">
        <v>0.557</v>
      </c>
      <c r="S1287" s="12" t="n">
        <f aca="false">2*Q1287-1</f>
        <v>0.0343416630132982</v>
      </c>
      <c r="T1287" s="10" t="n">
        <v>0.136</v>
      </c>
      <c r="U1287" s="6" t="s">
        <v>301</v>
      </c>
      <c r="V1287" s="6" t="s">
        <v>53</v>
      </c>
      <c r="W1287" s="6" t="s">
        <v>54</v>
      </c>
      <c r="X1287" s="6" t="s">
        <v>2854</v>
      </c>
      <c r="Y1287" s="8" t="n">
        <v>11077</v>
      </c>
    </row>
    <row r="1288" customFormat="false" ht="15" hidden="false" customHeight="false" outlineLevel="0" collapsed="false">
      <c r="A1288" s="5" t="n">
        <f aca="false">RANK(G1288,$G$2:$G$1311)</f>
        <v>1287</v>
      </c>
      <c r="B1288" s="6" t="str">
        <f aca="false">IF(G1288&gt;=Parâmetros!$B$4,"A",IF(G1288&gt;=Parâmetros!$B$5,"B","C"))</f>
        <v>C</v>
      </c>
      <c r="C1288" s="6" t="s">
        <v>2855</v>
      </c>
      <c r="D1288" s="6" t="s">
        <v>2337</v>
      </c>
      <c r="E1288" s="6" t="s">
        <v>2226</v>
      </c>
      <c r="F1288" s="6" t="s">
        <v>2338</v>
      </c>
      <c r="G1288" s="7" t="n">
        <f aca="false">J1288*S1288</f>
        <v>60.6056852469432</v>
      </c>
      <c r="H1288" s="7" t="n">
        <f aca="false">I1288*Parâmetros!$B$6/100*S1288</f>
        <v>2.85138796252184</v>
      </c>
      <c r="I1288" s="8" t="n">
        <v>8591</v>
      </c>
      <c r="J1288" s="8" t="n">
        <v>1826</v>
      </c>
      <c r="K1288" s="9" t="n">
        <f aca="false">J1288/I1288</f>
        <v>0.212548015364917</v>
      </c>
      <c r="L1288" s="10" t="n">
        <v>0.193</v>
      </c>
      <c r="M1288" s="6" t="str">
        <f aca="false">IF(K1288&gt;L1288,"sim","não")</f>
        <v>sim</v>
      </c>
      <c r="N1288" s="11" t="n">
        <v>-1.03</v>
      </c>
      <c r="O1288" s="8" t="n">
        <v>3253</v>
      </c>
      <c r="P1288" s="8" t="n">
        <v>3044</v>
      </c>
      <c r="Q1288" s="9" t="n">
        <f aca="false">O1288/(O1288+P1288)</f>
        <v>0.516595204065428</v>
      </c>
      <c r="R1288" s="10" t="n">
        <v>0.582</v>
      </c>
      <c r="S1288" s="12" t="n">
        <f aca="false">2*Q1288-1</f>
        <v>0.0331904081308561</v>
      </c>
      <c r="T1288" s="10" t="n">
        <v>0.113</v>
      </c>
      <c r="U1288" s="6" t="s">
        <v>71</v>
      </c>
      <c r="V1288" s="6" t="s">
        <v>72</v>
      </c>
      <c r="W1288" s="6" t="s">
        <v>54</v>
      </c>
      <c r="X1288" s="6" t="s">
        <v>2856</v>
      </c>
      <c r="Y1288" s="8" t="n">
        <v>12074</v>
      </c>
    </row>
    <row r="1289" customFormat="false" ht="15" hidden="false" customHeight="false" outlineLevel="0" collapsed="false">
      <c r="A1289" s="5" t="n">
        <f aca="false">RANK(G1289,$G$2:$G$1311)</f>
        <v>1288</v>
      </c>
      <c r="B1289" s="6" t="str">
        <f aca="false">IF(G1289&gt;=Parâmetros!$B$4,"A",IF(G1289&gt;=Parâmetros!$B$5,"B","C"))</f>
        <v>C</v>
      </c>
      <c r="C1289" s="6" t="s">
        <v>2857</v>
      </c>
      <c r="D1289" s="6" t="s">
        <v>2387</v>
      </c>
      <c r="E1289" s="6" t="s">
        <v>142</v>
      </c>
      <c r="F1289" s="6" t="s">
        <v>2709</v>
      </c>
      <c r="G1289" s="7" t="n">
        <f aca="false">J1289*S1289</f>
        <v>60.3256624825663</v>
      </c>
      <c r="H1289" s="7" t="n">
        <f aca="false">I1289*Parâmetros!$B$6/100*S1289</f>
        <v>2.25509065550907</v>
      </c>
      <c r="I1289" s="8" t="n">
        <v>17020</v>
      </c>
      <c r="J1289" s="8" t="n">
        <v>4553</v>
      </c>
      <c r="K1289" s="9" t="n">
        <f aca="false">J1289/I1289</f>
        <v>0.267508813160987</v>
      </c>
      <c r="L1289" s="10" t="n">
        <v>0.277</v>
      </c>
      <c r="M1289" s="6" t="str">
        <f aca="false">IF(K1289&gt;L1289,"sim","não")</f>
        <v>não</v>
      </c>
      <c r="N1289" s="11" t="n">
        <v>-1.39</v>
      </c>
      <c r="O1289" s="8" t="n">
        <v>5812</v>
      </c>
      <c r="P1289" s="8" t="n">
        <v>5660</v>
      </c>
      <c r="Q1289" s="9" t="n">
        <f aca="false">O1289/(O1289+P1289)</f>
        <v>0.506624825662483</v>
      </c>
      <c r="R1289" s="10" t="n">
        <v>0.535</v>
      </c>
      <c r="S1289" s="12" t="n">
        <f aca="false">2*Q1289-1</f>
        <v>0.0132496513249651</v>
      </c>
      <c r="T1289" s="10" t="n">
        <v>0.097</v>
      </c>
      <c r="U1289" s="6" t="s">
        <v>83</v>
      </c>
      <c r="V1289" s="6" t="s">
        <v>53</v>
      </c>
      <c r="W1289" s="6" t="s">
        <v>54</v>
      </c>
      <c r="X1289" s="6" t="s">
        <v>2858</v>
      </c>
      <c r="Y1289" s="8" t="n">
        <v>22173</v>
      </c>
    </row>
    <row r="1290" customFormat="false" ht="15" hidden="false" customHeight="false" outlineLevel="0" collapsed="false">
      <c r="A1290" s="5" t="n">
        <f aca="false">RANK(G1290,$G$2:$G$1311)</f>
        <v>1289</v>
      </c>
      <c r="B1290" s="6" t="str">
        <f aca="false">IF(G1290&gt;=Parâmetros!$B$4,"A",IF(G1290&gt;=Parâmetros!$B$5,"B","C"))</f>
        <v>C</v>
      </c>
      <c r="C1290" s="6" t="s">
        <v>2859</v>
      </c>
      <c r="D1290" s="6" t="s">
        <v>2225</v>
      </c>
      <c r="E1290" s="6" t="s">
        <v>2226</v>
      </c>
      <c r="F1290" s="6" t="s">
        <v>2597</v>
      </c>
      <c r="G1290" s="7" t="n">
        <f aca="false">J1290*S1290</f>
        <v>57.8276580958998</v>
      </c>
      <c r="H1290" s="7" t="n">
        <f aca="false">I1290*Parâmetros!$B$6/100*S1290</f>
        <v>2.69031271716469</v>
      </c>
      <c r="I1290" s="8" t="n">
        <v>8416</v>
      </c>
      <c r="J1290" s="8" t="n">
        <v>1809</v>
      </c>
      <c r="K1290" s="9" t="n">
        <f aca="false">J1290/I1290</f>
        <v>0.214947718631179</v>
      </c>
      <c r="L1290" s="10" t="n">
        <v>0.19</v>
      </c>
      <c r="M1290" s="6" t="str">
        <f aca="false">IF(K1290&gt;L1290,"sim","não")</f>
        <v>sim</v>
      </c>
      <c r="N1290" s="11" t="n">
        <v>0.08</v>
      </c>
      <c r="O1290" s="8" t="n">
        <v>2970</v>
      </c>
      <c r="P1290" s="8" t="n">
        <v>2786</v>
      </c>
      <c r="Q1290" s="9" t="n">
        <f aca="false">O1290/(O1290+P1290)</f>
        <v>0.515983321751216</v>
      </c>
      <c r="R1290" s="10" t="n">
        <v>0.585</v>
      </c>
      <c r="S1290" s="12" t="n">
        <f aca="false">2*Q1290-1</f>
        <v>0.0319666435024322</v>
      </c>
      <c r="T1290" s="10" t="n">
        <v>0.139</v>
      </c>
      <c r="U1290" s="6" t="s">
        <v>102</v>
      </c>
      <c r="V1290" s="6" t="s">
        <v>72</v>
      </c>
      <c r="W1290" s="6" t="s">
        <v>54</v>
      </c>
      <c r="X1290" s="6" t="s">
        <v>2860</v>
      </c>
      <c r="Y1290" s="8" t="n">
        <v>10212</v>
      </c>
    </row>
    <row r="1291" customFormat="false" ht="15" hidden="false" customHeight="false" outlineLevel="0" collapsed="false">
      <c r="A1291" s="5" t="n">
        <f aca="false">RANK(G1291,$G$2:$G$1311)</f>
        <v>1290</v>
      </c>
      <c r="B1291" s="6" t="str">
        <f aca="false">IF(G1291&gt;=Parâmetros!$B$4,"A",IF(G1291&gt;=Parâmetros!$B$5,"B","C"))</f>
        <v>C</v>
      </c>
      <c r="C1291" s="6" t="s">
        <v>2861</v>
      </c>
      <c r="D1291" s="6" t="s">
        <v>141</v>
      </c>
      <c r="E1291" s="6" t="s">
        <v>142</v>
      </c>
      <c r="F1291" s="6" t="s">
        <v>2239</v>
      </c>
      <c r="G1291" s="7" t="n">
        <f aca="false">J1291*S1291</f>
        <v>57.7606729758148</v>
      </c>
      <c r="H1291" s="7" t="n">
        <f aca="false">I1291*Parâmetros!$B$6/100*S1291</f>
        <v>2.15969716088327</v>
      </c>
      <c r="I1291" s="8" t="n">
        <v>15102</v>
      </c>
      <c r="J1291" s="8" t="n">
        <v>4039</v>
      </c>
      <c r="K1291" s="9" t="n">
        <f aca="false">J1291/I1291</f>
        <v>0.267448020129784</v>
      </c>
      <c r="L1291" s="10" t="n">
        <v>0.251</v>
      </c>
      <c r="M1291" s="6" t="str">
        <f aca="false">IF(K1291&gt;L1291,"sim","não")</f>
        <v>sim</v>
      </c>
      <c r="N1291" s="11" t="n">
        <v>-0.79</v>
      </c>
      <c r="O1291" s="8" t="n">
        <v>4823</v>
      </c>
      <c r="P1291" s="8" t="n">
        <v>4687</v>
      </c>
      <c r="Q1291" s="9" t="n">
        <f aca="false">O1291/(O1291+P1291)</f>
        <v>0.507150368033649</v>
      </c>
      <c r="R1291" s="10" t="n">
        <v>0.545</v>
      </c>
      <c r="S1291" s="12" t="n">
        <f aca="false">2*Q1291-1</f>
        <v>0.0143007360672975</v>
      </c>
      <c r="T1291" s="10" t="n">
        <v>0.155</v>
      </c>
      <c r="U1291" s="6" t="s">
        <v>301</v>
      </c>
      <c r="V1291" s="6" t="s">
        <v>53</v>
      </c>
      <c r="W1291" s="6" t="s">
        <v>54</v>
      </c>
      <c r="X1291" s="6" t="s">
        <v>2862</v>
      </c>
      <c r="Y1291" s="8" t="n">
        <v>17151</v>
      </c>
    </row>
    <row r="1292" customFormat="false" ht="15" hidden="false" customHeight="false" outlineLevel="0" collapsed="false">
      <c r="A1292" s="5" t="n">
        <f aca="false">RANK(G1292,$G$2:$G$1311)</f>
        <v>1291</v>
      </c>
      <c r="B1292" s="6" t="str">
        <f aca="false">IF(G1292&gt;=Parâmetros!$B$4,"A",IF(G1292&gt;=Parâmetros!$B$5,"B","C"))</f>
        <v>C</v>
      </c>
      <c r="C1292" s="6" t="s">
        <v>2863</v>
      </c>
      <c r="D1292" s="6" t="s">
        <v>2337</v>
      </c>
      <c r="E1292" s="6" t="s">
        <v>2226</v>
      </c>
      <c r="F1292" s="6" t="s">
        <v>2864</v>
      </c>
      <c r="G1292" s="7" t="n">
        <f aca="false">J1292*S1292</f>
        <v>55.4571300314228</v>
      </c>
      <c r="H1292" s="7" t="n">
        <f aca="false">I1292*Parâmetros!$B$6/100*S1292</f>
        <v>2.13318719138111</v>
      </c>
      <c r="I1292" s="8" t="n">
        <v>20079</v>
      </c>
      <c r="J1292" s="8" t="n">
        <v>5220</v>
      </c>
      <c r="K1292" s="9" t="n">
        <f aca="false">J1292/I1292</f>
        <v>0.25997310623039</v>
      </c>
      <c r="L1292" s="10" t="n">
        <v>0.237</v>
      </c>
      <c r="M1292" s="6" t="str">
        <f aca="false">IF(K1292&gt;L1292,"sim","não")</f>
        <v>sim</v>
      </c>
      <c r="N1292" s="11" t="n">
        <v>-0.22</v>
      </c>
      <c r="O1292" s="8" t="n">
        <v>6754</v>
      </c>
      <c r="P1292" s="8" t="n">
        <v>6612</v>
      </c>
      <c r="Q1292" s="9" t="n">
        <f aca="false">O1292/(O1292+P1292)</f>
        <v>0.505311985635194</v>
      </c>
      <c r="R1292" s="10" t="n">
        <v>0.566</v>
      </c>
      <c r="S1292" s="12" t="n">
        <f aca="false">2*Q1292-1</f>
        <v>0.0106239712703875</v>
      </c>
      <c r="T1292" s="10" t="n">
        <v>0.104</v>
      </c>
      <c r="U1292" s="6" t="s">
        <v>52</v>
      </c>
      <c r="V1292" s="6" t="s">
        <v>53</v>
      </c>
      <c r="W1292" s="6" t="s">
        <v>54</v>
      </c>
      <c r="X1292" s="6" t="s">
        <v>2865</v>
      </c>
      <c r="Y1292" s="8" t="n">
        <v>24192</v>
      </c>
    </row>
    <row r="1293" customFormat="false" ht="15" hidden="false" customHeight="false" outlineLevel="0" collapsed="false">
      <c r="A1293" s="5" t="n">
        <f aca="false">RANK(G1293,$G$2:$G$1311)</f>
        <v>1292</v>
      </c>
      <c r="B1293" s="6" t="str">
        <f aca="false">IF(G1293&gt;=Parâmetros!$B$4,"A",IF(G1293&gt;=Parâmetros!$B$5,"B","C"))</f>
        <v>C</v>
      </c>
      <c r="C1293" s="6" t="s">
        <v>2866</v>
      </c>
      <c r="D1293" s="6" t="s">
        <v>208</v>
      </c>
      <c r="E1293" s="6" t="s">
        <v>209</v>
      </c>
      <c r="F1293" s="6" t="s">
        <v>2246</v>
      </c>
      <c r="G1293" s="7" t="n">
        <f aca="false">J1293*S1293</f>
        <v>52.2985141828008</v>
      </c>
      <c r="H1293" s="7" t="n">
        <f aca="false">I1293*Parâmetros!$B$6/100*S1293</f>
        <v>1.9508779828906</v>
      </c>
      <c r="I1293" s="8" t="n">
        <v>13332</v>
      </c>
      <c r="J1293" s="8" t="n">
        <v>3574</v>
      </c>
      <c r="K1293" s="9" t="n">
        <f aca="false">J1293/I1293</f>
        <v>0.268076807680768</v>
      </c>
      <c r="L1293" s="10" t="n">
        <v>0.227</v>
      </c>
      <c r="M1293" s="6" t="str">
        <f aca="false">IF(K1293&gt;L1293,"sim","não")</f>
        <v>sim</v>
      </c>
      <c r="N1293" s="11" t="n">
        <v>5.6</v>
      </c>
      <c r="O1293" s="8" t="n">
        <v>4507</v>
      </c>
      <c r="P1293" s="8" t="n">
        <v>4377</v>
      </c>
      <c r="Q1293" s="9" t="n">
        <f aca="false">O1293/(O1293+P1293)</f>
        <v>0.507316524088249</v>
      </c>
      <c r="R1293" s="10" t="n">
        <v>0.528</v>
      </c>
      <c r="S1293" s="12" t="n">
        <f aca="false">2*Q1293-1</f>
        <v>0.0146330481764971</v>
      </c>
      <c r="T1293" s="10" t="n">
        <v>0.066</v>
      </c>
      <c r="U1293" s="6" t="s">
        <v>83</v>
      </c>
      <c r="V1293" s="6" t="s">
        <v>53</v>
      </c>
      <c r="W1293" s="6" t="s">
        <v>211</v>
      </c>
      <c r="X1293" s="6" t="s">
        <v>2867</v>
      </c>
      <c r="Y1293" s="8" t="n">
        <v>15761</v>
      </c>
    </row>
    <row r="1294" customFormat="false" ht="15" hidden="false" customHeight="false" outlineLevel="0" collapsed="false">
      <c r="A1294" s="5" t="n">
        <f aca="false">RANK(G1294,$G$2:$G$1311)</f>
        <v>1293</v>
      </c>
      <c r="B1294" s="6" t="str">
        <f aca="false">IF(G1294&gt;=Parâmetros!$B$4,"A",IF(G1294&gt;=Parâmetros!$B$5,"B","C"))</f>
        <v>C</v>
      </c>
      <c r="C1294" s="6" t="s">
        <v>2868</v>
      </c>
      <c r="D1294" s="6" t="s">
        <v>223</v>
      </c>
      <c r="E1294" s="6" t="s">
        <v>209</v>
      </c>
      <c r="F1294" s="6" t="s">
        <v>2486</v>
      </c>
      <c r="G1294" s="7" t="n">
        <f aca="false">J1294*S1294</f>
        <v>48.0049041750015</v>
      </c>
      <c r="H1294" s="7" t="n">
        <f aca="false">I1294*Parâmetros!$B$6/100*S1294</f>
        <v>2.25141317674388</v>
      </c>
      <c r="I1294" s="8" t="n">
        <v>21405</v>
      </c>
      <c r="J1294" s="8" t="n">
        <v>4564</v>
      </c>
      <c r="K1294" s="9" t="n">
        <f aca="false">J1294/I1294</f>
        <v>0.213221209997664</v>
      </c>
      <c r="L1294" s="10" t="n">
        <v>0.274</v>
      </c>
      <c r="M1294" s="6" t="str">
        <f aca="false">IF(K1294&gt;L1294,"sim","não")</f>
        <v>não</v>
      </c>
      <c r="N1294" s="11" t="n">
        <v>3.06</v>
      </c>
      <c r="O1294" s="8" t="n">
        <v>7830</v>
      </c>
      <c r="P1294" s="8" t="n">
        <v>7667</v>
      </c>
      <c r="Q1294" s="9" t="n">
        <f aca="false">O1294/(O1294+P1294)</f>
        <v>0.505259082403046</v>
      </c>
      <c r="R1294" s="10" t="n">
        <v>0.57</v>
      </c>
      <c r="S1294" s="12" t="n">
        <f aca="false">2*Q1294-1</f>
        <v>0.0105181648060915</v>
      </c>
      <c r="T1294" s="10" t="n">
        <v>0.074</v>
      </c>
      <c r="U1294" s="6" t="s">
        <v>83</v>
      </c>
      <c r="V1294" s="6" t="s">
        <v>53</v>
      </c>
      <c r="W1294" s="6" t="s">
        <v>54</v>
      </c>
      <c r="X1294" s="6" t="s">
        <v>2869</v>
      </c>
      <c r="Y1294" s="8" t="n">
        <v>26362</v>
      </c>
    </row>
    <row r="1295" customFormat="false" ht="15" hidden="false" customHeight="false" outlineLevel="0" collapsed="false">
      <c r="A1295" s="5" t="n">
        <f aca="false">RANK(G1295,$G$2:$G$1311)</f>
        <v>1294</v>
      </c>
      <c r="B1295" s="6" t="str">
        <f aca="false">IF(G1295&gt;=Parâmetros!$B$4,"A",IF(G1295&gt;=Parâmetros!$B$5,"B","C"))</f>
        <v>C</v>
      </c>
      <c r="C1295" s="6" t="s">
        <v>2870</v>
      </c>
      <c r="D1295" s="6" t="s">
        <v>2225</v>
      </c>
      <c r="E1295" s="6" t="s">
        <v>2226</v>
      </c>
      <c r="F1295" s="6" t="s">
        <v>2597</v>
      </c>
      <c r="G1295" s="7" t="n">
        <f aca="false">J1295*S1295</f>
        <v>45.7268166369959</v>
      </c>
      <c r="H1295" s="7" t="n">
        <f aca="false">I1295*Parâmetros!$B$6/100*S1295</f>
        <v>1.99762421103737</v>
      </c>
      <c r="I1295" s="8" t="n">
        <v>18702</v>
      </c>
      <c r="J1295" s="8" t="n">
        <v>4281</v>
      </c>
      <c r="K1295" s="9" t="n">
        <f aca="false">J1295/I1295</f>
        <v>0.228905999358357</v>
      </c>
      <c r="L1295" s="10" t="n">
        <v>0.194</v>
      </c>
      <c r="M1295" s="6" t="str">
        <f aca="false">IF(K1295&gt;L1295,"sim","não")</f>
        <v>sim</v>
      </c>
      <c r="N1295" s="11" t="n">
        <v>-0.65</v>
      </c>
      <c r="O1295" s="8" t="n">
        <v>6245</v>
      </c>
      <c r="P1295" s="8" t="n">
        <v>6113</v>
      </c>
      <c r="Q1295" s="9" t="n">
        <f aca="false">O1295/(O1295+P1295)</f>
        <v>0.505340670011329</v>
      </c>
      <c r="R1295" s="10" t="n">
        <v>0.59</v>
      </c>
      <c r="S1295" s="12" t="n">
        <f aca="false">2*Q1295-1</f>
        <v>0.0106813400226573</v>
      </c>
      <c r="T1295" s="10" t="n">
        <v>0.143</v>
      </c>
      <c r="U1295" s="6" t="s">
        <v>96</v>
      </c>
      <c r="V1295" s="6" t="s">
        <v>72</v>
      </c>
      <c r="W1295" s="6" t="s">
        <v>54</v>
      </c>
      <c r="X1295" s="6" t="s">
        <v>2871</v>
      </c>
      <c r="Y1295" s="8" t="n">
        <v>23819</v>
      </c>
    </row>
    <row r="1296" customFormat="false" ht="15" hidden="false" customHeight="false" outlineLevel="0" collapsed="false">
      <c r="A1296" s="5" t="n">
        <f aca="false">RANK(G1296,$G$2:$G$1311)</f>
        <v>1295</v>
      </c>
      <c r="B1296" s="6" t="str">
        <f aca="false">IF(G1296&gt;=Parâmetros!$B$4,"A",IF(G1296&gt;=Parâmetros!$B$5,"B","C"))</f>
        <v>C</v>
      </c>
      <c r="C1296" s="6" t="s">
        <v>2872</v>
      </c>
      <c r="D1296" s="6" t="s">
        <v>2779</v>
      </c>
      <c r="E1296" s="6" t="s">
        <v>142</v>
      </c>
      <c r="F1296" s="6" t="s">
        <v>2873</v>
      </c>
      <c r="G1296" s="7" t="n">
        <f aca="false">J1296*S1296</f>
        <v>43.737210718636</v>
      </c>
      <c r="H1296" s="7" t="n">
        <f aca="false">I1296*Parâmetros!$B$6/100*S1296</f>
        <v>2.03443970767358</v>
      </c>
      <c r="I1296" s="8" t="n">
        <v>18820</v>
      </c>
      <c r="J1296" s="8" t="n">
        <v>4046</v>
      </c>
      <c r="K1296" s="9" t="n">
        <f aca="false">J1296/I1296</f>
        <v>0.214984059511158</v>
      </c>
      <c r="L1296" s="10" t="n">
        <v>0.198</v>
      </c>
      <c r="M1296" s="6" t="str">
        <f aca="false">IF(K1296&gt;L1296,"sim","não")</f>
        <v>sim</v>
      </c>
      <c r="N1296" s="11" t="n">
        <v>0.43</v>
      </c>
      <c r="O1296" s="8" t="n">
        <v>6639</v>
      </c>
      <c r="P1296" s="8" t="n">
        <v>6497</v>
      </c>
      <c r="Q1296" s="9" t="n">
        <f aca="false">O1296/(O1296+P1296)</f>
        <v>0.505404993909866</v>
      </c>
      <c r="R1296" s="10" t="n">
        <v>0.541</v>
      </c>
      <c r="S1296" s="12" t="n">
        <f aca="false">2*Q1296-1</f>
        <v>0.0108099878197321</v>
      </c>
      <c r="T1296" s="10" t="n">
        <v>0.125</v>
      </c>
      <c r="U1296" s="6" t="s">
        <v>52</v>
      </c>
      <c r="V1296" s="6" t="s">
        <v>53</v>
      </c>
      <c r="W1296" s="6" t="s">
        <v>2781</v>
      </c>
      <c r="X1296" s="6" t="s">
        <v>2874</v>
      </c>
      <c r="Y1296" s="8" t="n">
        <v>24298</v>
      </c>
    </row>
    <row r="1297" customFormat="false" ht="15" hidden="false" customHeight="false" outlineLevel="0" collapsed="false">
      <c r="A1297" s="5" t="n">
        <f aca="false">RANK(G1297,$G$2:$G$1311)</f>
        <v>1296</v>
      </c>
      <c r="B1297" s="6" t="str">
        <f aca="false">IF(G1297&gt;=Parâmetros!$B$4,"A",IF(G1297&gt;=Parâmetros!$B$5,"B","C"))</f>
        <v>C</v>
      </c>
      <c r="C1297" s="6" t="s">
        <v>2875</v>
      </c>
      <c r="D1297" s="6" t="s">
        <v>141</v>
      </c>
      <c r="E1297" s="6" t="s">
        <v>142</v>
      </c>
      <c r="F1297" s="6" t="s">
        <v>1746</v>
      </c>
      <c r="G1297" s="7" t="n">
        <f aca="false">J1297*S1297</f>
        <v>39.7308132875142</v>
      </c>
      <c r="H1297" s="7" t="n">
        <f aca="false">I1297*Parâmetros!$B$6/100*S1297</f>
        <v>1.93506300114547</v>
      </c>
      <c r="I1297" s="8" t="n">
        <v>24133</v>
      </c>
      <c r="J1297" s="8" t="n">
        <v>4955</v>
      </c>
      <c r="K1297" s="9" t="n">
        <f aca="false">J1297/I1297</f>
        <v>0.205320515476733</v>
      </c>
      <c r="L1297" s="10" t="n">
        <v>0.2</v>
      </c>
      <c r="M1297" s="6" t="str">
        <f aca="false">IF(K1297&gt;L1297,"sim","não")</f>
        <v>sim</v>
      </c>
      <c r="N1297" s="11" t="n">
        <v>-1.11</v>
      </c>
      <c r="O1297" s="8" t="n">
        <v>7920</v>
      </c>
      <c r="P1297" s="8" t="n">
        <v>7794</v>
      </c>
      <c r="Q1297" s="9" t="n">
        <f aca="false">O1297/(O1297+P1297)</f>
        <v>0.504009163802978</v>
      </c>
      <c r="R1297" s="10" t="n">
        <v>0.572</v>
      </c>
      <c r="S1297" s="12" t="n">
        <f aca="false">2*Q1297-1</f>
        <v>0.00801832760595644</v>
      </c>
      <c r="T1297" s="10" t="n">
        <v>0.086</v>
      </c>
      <c r="U1297" s="6" t="s">
        <v>71</v>
      </c>
      <c r="V1297" s="6" t="s">
        <v>72</v>
      </c>
      <c r="W1297" s="6" t="s">
        <v>54</v>
      </c>
      <c r="X1297" s="6" t="s">
        <v>2876</v>
      </c>
      <c r="Y1297" s="8" t="n">
        <v>30778</v>
      </c>
    </row>
    <row r="1298" customFormat="false" ht="15" hidden="false" customHeight="false" outlineLevel="0" collapsed="false">
      <c r="A1298" s="5" t="n">
        <f aca="false">RANK(G1298,$G$2:$G$1311)</f>
        <v>1297</v>
      </c>
      <c r="B1298" s="6" t="str">
        <f aca="false">IF(G1298&gt;=Parâmetros!$B$4,"A",IF(G1298&gt;=Parâmetros!$B$5,"B","C"))</f>
        <v>C</v>
      </c>
      <c r="C1298" s="6" t="s">
        <v>2877</v>
      </c>
      <c r="D1298" s="6" t="s">
        <v>141</v>
      </c>
      <c r="E1298" s="6" t="s">
        <v>142</v>
      </c>
      <c r="F1298" s="6" t="s">
        <v>2326</v>
      </c>
      <c r="G1298" s="7" t="n">
        <f aca="false">J1298*S1298</f>
        <v>36.741019018549</v>
      </c>
      <c r="H1298" s="7" t="n">
        <f aca="false">I1298*Parâmetros!$B$6/100*S1298</f>
        <v>1.69927212960789</v>
      </c>
      <c r="I1298" s="8" t="n">
        <v>12062</v>
      </c>
      <c r="J1298" s="8" t="n">
        <v>2608</v>
      </c>
      <c r="K1298" s="9" t="n">
        <f aca="false">J1298/I1298</f>
        <v>0.216216216216216</v>
      </c>
      <c r="L1298" s="10" t="n">
        <v>0.237</v>
      </c>
      <c r="M1298" s="6" t="str">
        <f aca="false">IF(K1298&gt;L1298,"sim","não")</f>
        <v>não</v>
      </c>
      <c r="N1298" s="11" t="n">
        <v>-1.98</v>
      </c>
      <c r="O1298" s="8" t="n">
        <v>4319</v>
      </c>
      <c r="P1298" s="8" t="n">
        <v>4199</v>
      </c>
      <c r="Q1298" s="9" t="n">
        <f aca="false">O1298/(O1298+P1298)</f>
        <v>0.507043907020427</v>
      </c>
      <c r="R1298" s="10" t="n">
        <v>0.554</v>
      </c>
      <c r="S1298" s="12" t="n">
        <f aca="false">2*Q1298-1</f>
        <v>0.0140878140408547</v>
      </c>
      <c r="T1298" s="10" t="n">
        <v>0.13</v>
      </c>
      <c r="U1298" s="6" t="s">
        <v>77</v>
      </c>
      <c r="V1298" s="6" t="s">
        <v>59</v>
      </c>
      <c r="W1298" s="6" t="s">
        <v>54</v>
      </c>
      <c r="X1298" s="6" t="s">
        <v>2878</v>
      </c>
      <c r="Y1298" s="8" t="n">
        <v>14536</v>
      </c>
    </row>
    <row r="1299" customFormat="false" ht="15" hidden="false" customHeight="false" outlineLevel="0" collapsed="false">
      <c r="A1299" s="5" t="n">
        <f aca="false">RANK(G1299,$G$2:$G$1311)</f>
        <v>1298</v>
      </c>
      <c r="B1299" s="6" t="str">
        <f aca="false">IF(G1299&gt;=Parâmetros!$B$4,"A",IF(G1299&gt;=Parâmetros!$B$5,"B","C"))</f>
        <v>C</v>
      </c>
      <c r="C1299" s="6" t="s">
        <v>2879</v>
      </c>
      <c r="D1299" s="6" t="s">
        <v>141</v>
      </c>
      <c r="E1299" s="6" t="s">
        <v>142</v>
      </c>
      <c r="F1299" s="6" t="s">
        <v>2602</v>
      </c>
      <c r="G1299" s="7" t="n">
        <f aca="false">J1299*S1299</f>
        <v>34.7680082915874</v>
      </c>
      <c r="H1299" s="7" t="n">
        <f aca="false">I1299*Parâmetros!$B$6/100*S1299</f>
        <v>2.00996545171877</v>
      </c>
      <c r="I1299" s="8" t="n">
        <v>8371</v>
      </c>
      <c r="J1299" s="8" t="n">
        <v>1448</v>
      </c>
      <c r="K1299" s="9" t="n">
        <f aca="false">J1299/I1299</f>
        <v>0.172978138812567</v>
      </c>
      <c r="L1299" s="10" t="n">
        <v>0.173</v>
      </c>
      <c r="M1299" s="6" t="str">
        <f aca="false">IF(K1299&gt;L1299,"sim","não")</f>
        <v>não</v>
      </c>
      <c r="N1299" s="11" t="n">
        <v>-1.27</v>
      </c>
      <c r="O1299" s="8" t="n">
        <v>2964</v>
      </c>
      <c r="P1299" s="8" t="n">
        <v>2825</v>
      </c>
      <c r="Q1299" s="9" t="n">
        <f aca="false">O1299/(O1299+P1299)</f>
        <v>0.512005527724996</v>
      </c>
      <c r="R1299" s="10" t="n">
        <v>0.548</v>
      </c>
      <c r="S1299" s="12" t="n">
        <f aca="false">2*Q1299-1</f>
        <v>0.0240110554499913</v>
      </c>
      <c r="T1299" s="10" t="n">
        <v>0.107</v>
      </c>
      <c r="U1299" s="6" t="s">
        <v>58</v>
      </c>
      <c r="V1299" s="6" t="s">
        <v>59</v>
      </c>
      <c r="W1299" s="6" t="s">
        <v>54</v>
      </c>
      <c r="X1299" s="6" t="s">
        <v>2880</v>
      </c>
      <c r="Y1299" s="8" t="n">
        <v>10261</v>
      </c>
    </row>
    <row r="1300" customFormat="false" ht="15" hidden="false" customHeight="false" outlineLevel="0" collapsed="false">
      <c r="A1300" s="5" t="n">
        <f aca="false">RANK(G1300,$G$2:$G$1311)</f>
        <v>1299</v>
      </c>
      <c r="B1300" s="6" t="str">
        <f aca="false">IF(G1300&gt;=Parâmetros!$B$4,"A",IF(G1300&gt;=Parâmetros!$B$5,"B","C"))</f>
        <v>C</v>
      </c>
      <c r="C1300" s="6" t="s">
        <v>2881</v>
      </c>
      <c r="D1300" s="6" t="s">
        <v>772</v>
      </c>
      <c r="E1300" s="6" t="s">
        <v>142</v>
      </c>
      <c r="F1300" s="6" t="s">
        <v>2557</v>
      </c>
      <c r="G1300" s="7" t="n">
        <f aca="false">J1300*S1300</f>
        <v>31.357032457496</v>
      </c>
      <c r="H1300" s="7" t="n">
        <f aca="false">I1300*Parâmetros!$B$6/100*S1300</f>
        <v>1.37384853168469</v>
      </c>
      <c r="I1300" s="8" t="n">
        <v>11111</v>
      </c>
      <c r="J1300" s="8" t="n">
        <v>2536</v>
      </c>
      <c r="K1300" s="9" t="n">
        <f aca="false">J1300/I1300</f>
        <v>0.228242282422824</v>
      </c>
      <c r="L1300" s="10" t="n">
        <v>0.256</v>
      </c>
      <c r="M1300" s="6" t="str">
        <f aca="false">IF(K1300&gt;L1300,"sim","não")</f>
        <v>não</v>
      </c>
      <c r="N1300" s="11" t="n">
        <v>-0.22</v>
      </c>
      <c r="O1300" s="8" t="n">
        <v>3930</v>
      </c>
      <c r="P1300" s="8" t="n">
        <v>3834</v>
      </c>
      <c r="Q1300" s="9" t="n">
        <f aca="false">O1300/(O1300+P1300)</f>
        <v>0.506182380216383</v>
      </c>
      <c r="R1300" s="10" t="n">
        <v>0.525</v>
      </c>
      <c r="S1300" s="12" t="n">
        <f aca="false">2*Q1300-1</f>
        <v>0.0123647604327666</v>
      </c>
      <c r="T1300" s="10" t="n">
        <v>0.127</v>
      </c>
      <c r="U1300" s="6" t="s">
        <v>63</v>
      </c>
      <c r="V1300" s="6" t="s">
        <v>59</v>
      </c>
      <c r="W1300" s="6" t="s">
        <v>211</v>
      </c>
      <c r="X1300" s="6" t="s">
        <v>2882</v>
      </c>
      <c r="Y1300" s="8" t="n">
        <v>12042</v>
      </c>
    </row>
    <row r="1301" customFormat="false" ht="15" hidden="false" customHeight="false" outlineLevel="0" collapsed="false">
      <c r="A1301" s="5" t="n">
        <f aca="false">RANK(G1301,$G$2:$G$1311)</f>
        <v>1300</v>
      </c>
      <c r="B1301" s="6" t="str">
        <f aca="false">IF(G1301&gt;=Parâmetros!$B$4,"A",IF(G1301&gt;=Parâmetros!$B$5,"B","C"))</f>
        <v>C</v>
      </c>
      <c r="C1301" s="6" t="s">
        <v>2883</v>
      </c>
      <c r="D1301" s="6" t="s">
        <v>223</v>
      </c>
      <c r="E1301" s="6" t="s">
        <v>209</v>
      </c>
      <c r="F1301" s="6" t="s">
        <v>2026</v>
      </c>
      <c r="G1301" s="7" t="n">
        <f aca="false">J1301*S1301</f>
        <v>26.0253703539429</v>
      </c>
      <c r="H1301" s="7" t="n">
        <f aca="false">I1301*Parâmetros!$B$6/100*S1301</f>
        <v>1.25210769094296</v>
      </c>
      <c r="I1301" s="8" t="n">
        <v>15511</v>
      </c>
      <c r="J1301" s="8" t="n">
        <v>3224</v>
      </c>
      <c r="K1301" s="9" t="n">
        <f aca="false">J1301/I1301</f>
        <v>0.207852491780027</v>
      </c>
      <c r="L1301" s="10" t="n">
        <v>0.254</v>
      </c>
      <c r="M1301" s="6" t="str">
        <f aca="false">IF(K1301&gt;L1301,"sim","não")</f>
        <v>não</v>
      </c>
      <c r="N1301" s="11" t="n">
        <v>1.82</v>
      </c>
      <c r="O1301" s="8" t="n">
        <v>5682</v>
      </c>
      <c r="P1301" s="8" t="n">
        <v>5591</v>
      </c>
      <c r="Q1301" s="9" t="n">
        <f aca="false">O1301/(O1301+P1301)</f>
        <v>0.504036192672758</v>
      </c>
      <c r="R1301" s="10" t="n">
        <v>0.584</v>
      </c>
      <c r="S1301" s="12" t="n">
        <f aca="false">2*Q1301-1</f>
        <v>0.0080723853455158</v>
      </c>
      <c r="T1301" s="10" t="n">
        <v>0.07</v>
      </c>
      <c r="U1301" s="6" t="s">
        <v>68</v>
      </c>
      <c r="V1301" s="6" t="s">
        <v>53</v>
      </c>
      <c r="W1301" s="6" t="s">
        <v>54</v>
      </c>
      <c r="X1301" s="6" t="s">
        <v>2884</v>
      </c>
      <c r="Y1301" s="8" t="n">
        <v>18782</v>
      </c>
    </row>
    <row r="1302" customFormat="false" ht="15" hidden="false" customHeight="false" outlineLevel="0" collapsed="false">
      <c r="A1302" s="5" t="n">
        <f aca="false">RANK(G1302,$G$2:$G$1311)</f>
        <v>1301</v>
      </c>
      <c r="B1302" s="6" t="str">
        <f aca="false">IF(G1302&gt;=Parâmetros!$B$4,"A",IF(G1302&gt;=Parâmetros!$B$5,"B","C"))</f>
        <v>C</v>
      </c>
      <c r="C1302" s="6" t="s">
        <v>2885</v>
      </c>
      <c r="D1302" s="6" t="s">
        <v>208</v>
      </c>
      <c r="E1302" s="6" t="s">
        <v>209</v>
      </c>
      <c r="F1302" s="6" t="s">
        <v>421</v>
      </c>
      <c r="G1302" s="7" t="n">
        <f aca="false">J1302*S1302</f>
        <v>22.4740034662039</v>
      </c>
      <c r="H1302" s="7" t="n">
        <f aca="false">I1302*Parâmetros!$B$6/100*S1302</f>
        <v>0.798221403812803</v>
      </c>
      <c r="I1302" s="8" t="n">
        <v>28343</v>
      </c>
      <c r="J1302" s="8" t="n">
        <v>7980</v>
      </c>
      <c r="K1302" s="9" t="n">
        <f aca="false">J1302/I1302</f>
        <v>0.281551000246975</v>
      </c>
      <c r="L1302" s="10" t="n">
        <v>0.267</v>
      </c>
      <c r="M1302" s="6" t="str">
        <f aca="false">IF(K1302&gt;L1302,"sim","não")</f>
        <v>sim</v>
      </c>
      <c r="N1302" s="11" t="n">
        <v>3.06</v>
      </c>
      <c r="O1302" s="8" t="n">
        <v>9258</v>
      </c>
      <c r="P1302" s="8" t="n">
        <v>9206</v>
      </c>
      <c r="Q1302" s="9" t="n">
        <f aca="false">O1302/(O1302+P1302)</f>
        <v>0.501408145580589</v>
      </c>
      <c r="R1302" s="10" t="n">
        <v>0.532</v>
      </c>
      <c r="S1302" s="12" t="n">
        <f aca="false">2*Q1302-1</f>
        <v>0.00281629116117843</v>
      </c>
      <c r="T1302" s="10" t="n">
        <v>0.063</v>
      </c>
      <c r="U1302" s="6" t="s">
        <v>301</v>
      </c>
      <c r="V1302" s="6" t="s">
        <v>53</v>
      </c>
      <c r="W1302" s="6" t="s">
        <v>211</v>
      </c>
      <c r="X1302" s="6" t="s">
        <v>2886</v>
      </c>
      <c r="Y1302" s="8" t="n">
        <v>30668</v>
      </c>
    </row>
    <row r="1303" customFormat="false" ht="15" hidden="false" customHeight="false" outlineLevel="0" collapsed="false">
      <c r="A1303" s="5" t="n">
        <f aca="false">RANK(G1303,$G$2:$G$1311)</f>
        <v>1302</v>
      </c>
      <c r="B1303" s="6" t="str">
        <f aca="false">IF(G1303&gt;=Parâmetros!$B$4,"A",IF(G1303&gt;=Parâmetros!$B$5,"B","C"))</f>
        <v>C</v>
      </c>
      <c r="C1303" s="6" t="s">
        <v>2887</v>
      </c>
      <c r="D1303" s="6" t="s">
        <v>2337</v>
      </c>
      <c r="E1303" s="6" t="s">
        <v>2226</v>
      </c>
      <c r="F1303" s="6" t="s">
        <v>2888</v>
      </c>
      <c r="G1303" s="7" t="n">
        <f aca="false">J1303*S1303</f>
        <v>22.3978899773929</v>
      </c>
      <c r="H1303" s="7" t="n">
        <f aca="false">I1303*Parâmetros!$B$6/100*S1303</f>
        <v>0.842614920874162</v>
      </c>
      <c r="I1303" s="8" t="n">
        <v>10165</v>
      </c>
      <c r="J1303" s="8" t="n">
        <v>2702</v>
      </c>
      <c r="K1303" s="9" t="n">
        <f aca="false">J1303/I1303</f>
        <v>0.26581406787998</v>
      </c>
      <c r="L1303" s="10" t="n">
        <v>0.236</v>
      </c>
      <c r="M1303" s="6" t="str">
        <f aca="false">IF(K1303&gt;L1303,"sim","não")</f>
        <v>sim</v>
      </c>
      <c r="N1303" s="11" t="n">
        <v>-0.25</v>
      </c>
      <c r="O1303" s="8" t="n">
        <v>3345</v>
      </c>
      <c r="P1303" s="8" t="n">
        <v>3290</v>
      </c>
      <c r="Q1303" s="9" t="n">
        <f aca="false">O1303/(O1303+P1303)</f>
        <v>0.504144687264507</v>
      </c>
      <c r="R1303" s="10" t="n">
        <v>0.569</v>
      </c>
      <c r="S1303" s="12" t="n">
        <f aca="false">2*Q1303-1</f>
        <v>0.00828937452901291</v>
      </c>
      <c r="T1303" s="10" t="n">
        <v>0.138</v>
      </c>
      <c r="U1303" s="6" t="s">
        <v>52</v>
      </c>
      <c r="V1303" s="6" t="s">
        <v>53</v>
      </c>
      <c r="W1303" s="6" t="s">
        <v>54</v>
      </c>
      <c r="X1303" s="6" t="s">
        <v>2889</v>
      </c>
      <c r="Y1303" s="8" t="n">
        <v>13060</v>
      </c>
    </row>
    <row r="1304" customFormat="false" ht="15" hidden="false" customHeight="false" outlineLevel="0" collapsed="false">
      <c r="A1304" s="5" t="n">
        <f aca="false">RANK(G1304,$G$2:$G$1311)</f>
        <v>1303</v>
      </c>
      <c r="B1304" s="6" t="str">
        <f aca="false">IF(G1304&gt;=Parâmetros!$B$4,"A",IF(G1304&gt;=Parâmetros!$B$5,"B","C"))</f>
        <v>C</v>
      </c>
      <c r="C1304" s="6" t="s">
        <v>2890</v>
      </c>
      <c r="D1304" s="6" t="s">
        <v>141</v>
      </c>
      <c r="E1304" s="6" t="s">
        <v>142</v>
      </c>
      <c r="F1304" s="6" t="s">
        <v>2891</v>
      </c>
      <c r="G1304" s="7" t="n">
        <f aca="false">J1304*S1304</f>
        <v>21.4974476773862</v>
      </c>
      <c r="H1304" s="7" t="n">
        <f aca="false">I1304*Parâmetros!$B$6/100*S1304</f>
        <v>0.916074527820306</v>
      </c>
      <c r="I1304" s="8" t="n">
        <v>11578</v>
      </c>
      <c r="J1304" s="8" t="n">
        <v>2717</v>
      </c>
      <c r="K1304" s="9" t="n">
        <f aca="false">J1304/I1304</f>
        <v>0.23466920020729</v>
      </c>
      <c r="L1304" s="10" t="n">
        <v>0.23</v>
      </c>
      <c r="M1304" s="6" t="str">
        <f aca="false">IF(K1304&gt;L1304,"sim","não")</f>
        <v>sim</v>
      </c>
      <c r="N1304" s="11" t="n">
        <v>-0.66</v>
      </c>
      <c r="O1304" s="8" t="n">
        <v>3949</v>
      </c>
      <c r="P1304" s="8" t="n">
        <v>3887</v>
      </c>
      <c r="Q1304" s="9" t="n">
        <f aca="false">O1304/(O1304+P1304)</f>
        <v>0.503956100051046</v>
      </c>
      <c r="R1304" s="10" t="n">
        <v>0.543</v>
      </c>
      <c r="S1304" s="12" t="n">
        <f aca="false">2*Q1304-1</f>
        <v>0.00791220010209282</v>
      </c>
      <c r="T1304" s="10" t="n">
        <v>0.182</v>
      </c>
      <c r="U1304" s="6" t="s">
        <v>63</v>
      </c>
      <c r="V1304" s="6" t="s">
        <v>59</v>
      </c>
      <c r="W1304" s="6" t="s">
        <v>54</v>
      </c>
      <c r="X1304" s="6" t="s">
        <v>2892</v>
      </c>
      <c r="Y1304" s="8" t="n">
        <v>13978</v>
      </c>
    </row>
    <row r="1305" customFormat="false" ht="15" hidden="false" customHeight="false" outlineLevel="0" collapsed="false">
      <c r="A1305" s="5" t="n">
        <f aca="false">RANK(G1305,$G$2:$G$1311)</f>
        <v>1304</v>
      </c>
      <c r="B1305" s="6" t="str">
        <f aca="false">IF(G1305&gt;=Parâmetros!$B$4,"A",IF(G1305&gt;=Parâmetros!$B$5,"B","C"))</f>
        <v>C</v>
      </c>
      <c r="C1305" s="6" t="s">
        <v>2893</v>
      </c>
      <c r="D1305" s="6" t="s">
        <v>772</v>
      </c>
      <c r="E1305" s="6" t="s">
        <v>142</v>
      </c>
      <c r="F1305" s="6" t="s">
        <v>773</v>
      </c>
      <c r="G1305" s="7" t="n">
        <f aca="false">J1305*S1305</f>
        <v>21.1348837209302</v>
      </c>
      <c r="H1305" s="7" t="n">
        <f aca="false">I1305*Parâmetros!$B$6/100*S1305</f>
        <v>1.048</v>
      </c>
      <c r="I1305" s="8" t="n">
        <v>11266</v>
      </c>
      <c r="J1305" s="8" t="n">
        <v>2272</v>
      </c>
      <c r="K1305" s="9" t="n">
        <f aca="false">J1305/I1305</f>
        <v>0.201668737795136</v>
      </c>
      <c r="L1305" s="10" t="n">
        <v>0.207</v>
      </c>
      <c r="M1305" s="6" t="str">
        <f aca="false">IF(K1305&gt;L1305,"sim","não")</f>
        <v>não</v>
      </c>
      <c r="N1305" s="11" t="n">
        <v>-0.41</v>
      </c>
      <c r="O1305" s="8" t="n">
        <v>4123</v>
      </c>
      <c r="P1305" s="8" t="n">
        <v>4047</v>
      </c>
      <c r="Q1305" s="9" t="n">
        <f aca="false">O1305/(O1305+P1305)</f>
        <v>0.504651162790698</v>
      </c>
      <c r="R1305" s="10" t="n">
        <v>0.53</v>
      </c>
      <c r="S1305" s="12" t="n">
        <f aca="false">2*Q1305-1</f>
        <v>0.00930232558139532</v>
      </c>
      <c r="T1305" s="10" t="n">
        <v>0.113</v>
      </c>
      <c r="U1305" s="6" t="s">
        <v>203</v>
      </c>
      <c r="V1305" s="6" t="s">
        <v>53</v>
      </c>
      <c r="W1305" s="6" t="s">
        <v>211</v>
      </c>
      <c r="X1305" s="6" t="s">
        <v>2894</v>
      </c>
      <c r="Y1305" s="8" t="n">
        <v>13608</v>
      </c>
    </row>
    <row r="1306" customFormat="false" ht="15" hidden="false" customHeight="false" outlineLevel="0" collapsed="false">
      <c r="A1306" s="5" t="n">
        <f aca="false">RANK(G1306,$G$2:$G$1311)</f>
        <v>1305</v>
      </c>
      <c r="B1306" s="6" t="str">
        <f aca="false">IF(G1306&gt;=Parâmetros!$B$4,"A",IF(G1306&gt;=Parâmetros!$B$5,"B","C"))</f>
        <v>C</v>
      </c>
      <c r="C1306" s="6" t="s">
        <v>2895</v>
      </c>
      <c r="D1306" s="6" t="s">
        <v>141</v>
      </c>
      <c r="E1306" s="6" t="s">
        <v>142</v>
      </c>
      <c r="F1306" s="6" t="s">
        <v>1714</v>
      </c>
      <c r="G1306" s="7" t="n">
        <f aca="false">J1306*S1306</f>
        <v>19.4437657204453</v>
      </c>
      <c r="H1306" s="7" t="n">
        <f aca="false">I1306*Parâmetros!$B$6/100*S1306</f>
        <v>0.874628099173541</v>
      </c>
      <c r="I1306" s="8" t="n">
        <v>12811</v>
      </c>
      <c r="J1306" s="8" t="n">
        <v>2848</v>
      </c>
      <c r="K1306" s="9" t="n">
        <f aca="false">J1306/I1306</f>
        <v>0.222308953243307</v>
      </c>
      <c r="L1306" s="10" t="n">
        <v>0.196</v>
      </c>
      <c r="M1306" s="6" t="str">
        <f aca="false">IF(K1306&gt;L1306,"sim","não")</f>
        <v>sim</v>
      </c>
      <c r="N1306" s="11" t="n">
        <v>-0.75</v>
      </c>
      <c r="O1306" s="8" t="n">
        <v>4203</v>
      </c>
      <c r="P1306" s="8" t="n">
        <v>4146</v>
      </c>
      <c r="Q1306" s="9" t="n">
        <f aca="false">O1306/(O1306+P1306)</f>
        <v>0.503413582464966</v>
      </c>
      <c r="R1306" s="10" t="n">
        <v>0.565</v>
      </c>
      <c r="S1306" s="12" t="n">
        <f aca="false">2*Q1306-1</f>
        <v>0.00682716492993163</v>
      </c>
      <c r="T1306" s="10" t="n">
        <v>0.131</v>
      </c>
      <c r="U1306" s="6" t="s">
        <v>144</v>
      </c>
      <c r="V1306" s="6" t="s">
        <v>72</v>
      </c>
      <c r="W1306" s="6" t="s">
        <v>54</v>
      </c>
      <c r="X1306" s="6" t="s">
        <v>2896</v>
      </c>
      <c r="Y1306" s="8" t="n">
        <v>14746</v>
      </c>
    </row>
    <row r="1307" customFormat="false" ht="15" hidden="false" customHeight="false" outlineLevel="0" collapsed="false">
      <c r="A1307" s="5" t="n">
        <f aca="false">RANK(G1307,$G$2:$G$1311)</f>
        <v>1306</v>
      </c>
      <c r="B1307" s="6" t="str">
        <f aca="false">IF(G1307&gt;=Parâmetros!$B$4,"A",IF(G1307&gt;=Parâmetros!$B$5,"B","C"))</f>
        <v>C</v>
      </c>
      <c r="C1307" s="6" t="s">
        <v>2897</v>
      </c>
      <c r="D1307" s="6" t="s">
        <v>2779</v>
      </c>
      <c r="E1307" s="6" t="s">
        <v>142</v>
      </c>
      <c r="F1307" s="6" t="s">
        <v>2898</v>
      </c>
      <c r="G1307" s="7" t="n">
        <f aca="false">J1307*S1307</f>
        <v>14.3434680922149</v>
      </c>
      <c r="H1307" s="7" t="n">
        <f aca="false">I1307*Parâmetros!$B$6/100*S1307</f>
        <v>0.752400601403259</v>
      </c>
      <c r="I1307" s="8" t="n">
        <v>16681</v>
      </c>
      <c r="J1307" s="8" t="n">
        <v>3180</v>
      </c>
      <c r="K1307" s="9" t="n">
        <f aca="false">J1307/I1307</f>
        <v>0.190636052994425</v>
      </c>
      <c r="L1307" s="10" t="n">
        <v>0.226</v>
      </c>
      <c r="M1307" s="6" t="str">
        <f aca="false">IF(K1307&gt;L1307,"sim","não")</f>
        <v>não</v>
      </c>
      <c r="N1307" s="11" t="n">
        <v>-0.07</v>
      </c>
      <c r="O1307" s="8" t="n">
        <v>6013</v>
      </c>
      <c r="P1307" s="8" t="n">
        <v>5959</v>
      </c>
      <c r="Q1307" s="9" t="n">
        <f aca="false">O1307/(O1307+P1307)</f>
        <v>0.50225526227865</v>
      </c>
      <c r="R1307" s="10" t="n">
        <v>0.52</v>
      </c>
      <c r="S1307" s="12" t="n">
        <f aca="false">2*Q1307-1</f>
        <v>0.00451052455730028</v>
      </c>
      <c r="T1307" s="10" t="n">
        <v>0.126</v>
      </c>
      <c r="U1307" s="6" t="s">
        <v>1747</v>
      </c>
      <c r="V1307" s="6" t="s">
        <v>72</v>
      </c>
      <c r="W1307" s="6" t="s">
        <v>2781</v>
      </c>
      <c r="X1307" s="6" t="s">
        <v>2899</v>
      </c>
      <c r="Y1307" s="8" t="n">
        <v>21104</v>
      </c>
    </row>
    <row r="1308" customFormat="false" ht="15" hidden="false" customHeight="false" outlineLevel="0" collapsed="false">
      <c r="A1308" s="5" t="n">
        <f aca="false">RANK(G1308,$G$2:$G$1311)</f>
        <v>1307</v>
      </c>
      <c r="B1308" s="6" t="str">
        <f aca="false">IF(G1308&gt;=Parâmetros!$B$4,"A",IF(G1308&gt;=Parâmetros!$B$5,"B","C"))</f>
        <v>C</v>
      </c>
      <c r="C1308" s="6" t="s">
        <v>2900</v>
      </c>
      <c r="D1308" s="6" t="s">
        <v>1798</v>
      </c>
      <c r="E1308" s="6" t="s">
        <v>1799</v>
      </c>
      <c r="F1308" s="6" t="s">
        <v>1800</v>
      </c>
      <c r="G1308" s="7" t="n">
        <f aca="false">J1308*S1308</f>
        <v>14.1514815401683</v>
      </c>
      <c r="H1308" s="7" t="n">
        <f aca="false">I1308*Parâmetros!$B$6/100*S1308</f>
        <v>0.706338139755996</v>
      </c>
      <c r="I1308" s="8" t="n">
        <v>17145</v>
      </c>
      <c r="J1308" s="8" t="n">
        <v>3435</v>
      </c>
      <c r="K1308" s="9" t="n">
        <f aca="false">J1308/I1308</f>
        <v>0.200349956255468</v>
      </c>
      <c r="L1308" s="10" t="n">
        <v>0.192</v>
      </c>
      <c r="M1308" s="6" t="str">
        <f aca="false">IF(K1308&gt;L1308,"sim","não")</f>
        <v>sim</v>
      </c>
      <c r="N1308" s="11" t="n">
        <v>2.62</v>
      </c>
      <c r="O1308" s="8" t="n">
        <v>6337</v>
      </c>
      <c r="P1308" s="8" t="n">
        <v>6285</v>
      </c>
      <c r="Q1308" s="9" t="n">
        <f aca="false">O1308/(O1308+P1308)</f>
        <v>0.502059895420694</v>
      </c>
      <c r="R1308" s="10" t="n">
        <v>0.533</v>
      </c>
      <c r="S1308" s="12" t="n">
        <f aca="false">2*Q1308-1</f>
        <v>0.00411979084138814</v>
      </c>
      <c r="T1308" s="10" t="n">
        <v>0.118</v>
      </c>
      <c r="U1308" s="6" t="s">
        <v>63</v>
      </c>
      <c r="V1308" s="6" t="s">
        <v>59</v>
      </c>
      <c r="W1308" s="6" t="s">
        <v>54</v>
      </c>
      <c r="X1308" s="6" t="s">
        <v>2901</v>
      </c>
      <c r="Y1308" s="8" t="n">
        <v>15246</v>
      </c>
    </row>
    <row r="1309" customFormat="false" ht="15" hidden="false" customHeight="false" outlineLevel="0" collapsed="false">
      <c r="A1309" s="5" t="n">
        <f aca="false">RANK(G1309,$G$2:$G$1311)</f>
        <v>1308</v>
      </c>
      <c r="B1309" s="6" t="str">
        <f aca="false">IF(G1309&gt;=Parâmetros!$B$4,"A",IF(G1309&gt;=Parâmetros!$B$5,"B","C"))</f>
        <v>C</v>
      </c>
      <c r="C1309" s="6" t="s">
        <v>1587</v>
      </c>
      <c r="D1309" s="6" t="s">
        <v>1909</v>
      </c>
      <c r="E1309" s="6" t="s">
        <v>209</v>
      </c>
      <c r="F1309" s="6" t="s">
        <v>2450</v>
      </c>
      <c r="G1309" s="7" t="n">
        <f aca="false">J1309*S1309</f>
        <v>9.10505836575872</v>
      </c>
      <c r="H1309" s="7" t="n">
        <f aca="false">I1309*Parâmetros!$B$6/100*S1309</f>
        <v>0.527367055771723</v>
      </c>
      <c r="I1309" s="8" t="n">
        <v>8132</v>
      </c>
      <c r="J1309" s="8" t="n">
        <v>1404</v>
      </c>
      <c r="K1309" s="9" t="n">
        <f aca="false">J1309/I1309</f>
        <v>0.172651254303984</v>
      </c>
      <c r="L1309" s="10" t="n">
        <v>0.177</v>
      </c>
      <c r="M1309" s="6" t="str">
        <f aca="false">IF(K1309&gt;L1309,"sim","não")</f>
        <v>não</v>
      </c>
      <c r="N1309" s="11" t="n">
        <v>0.5</v>
      </c>
      <c r="O1309" s="8" t="n">
        <v>3104</v>
      </c>
      <c r="P1309" s="8" t="n">
        <v>3064</v>
      </c>
      <c r="Q1309" s="9" t="n">
        <f aca="false">O1309/(O1309+P1309)</f>
        <v>0.503242542153048</v>
      </c>
      <c r="R1309" s="10" t="n">
        <v>0.542</v>
      </c>
      <c r="S1309" s="12" t="n">
        <f aca="false">2*Q1309-1</f>
        <v>0.00648508430609596</v>
      </c>
      <c r="T1309" s="10" t="n">
        <v>0.105</v>
      </c>
      <c r="U1309" s="6" t="s">
        <v>83</v>
      </c>
      <c r="V1309" s="6" t="s">
        <v>53</v>
      </c>
      <c r="W1309" s="6" t="s">
        <v>211</v>
      </c>
      <c r="X1309" s="6" t="s">
        <v>2902</v>
      </c>
      <c r="Y1309" s="8" t="n">
        <v>10367</v>
      </c>
    </row>
    <row r="1310" customFormat="false" ht="15" hidden="false" customHeight="false" outlineLevel="0" collapsed="false">
      <c r="A1310" s="5" t="n">
        <f aca="false">RANK(G1310,$G$2:$G$1311)</f>
        <v>1309</v>
      </c>
      <c r="B1310" s="6" t="str">
        <f aca="false">IF(G1310&gt;=Parâmetros!$B$4,"A",IF(G1310&gt;=Parâmetros!$B$5,"B","C"))</f>
        <v>C</v>
      </c>
      <c r="C1310" s="6" t="s">
        <v>2903</v>
      </c>
      <c r="D1310" s="6" t="s">
        <v>2337</v>
      </c>
      <c r="E1310" s="6" t="s">
        <v>2226</v>
      </c>
      <c r="F1310" s="6" t="s">
        <v>2791</v>
      </c>
      <c r="G1310" s="7" t="n">
        <f aca="false">J1310*S1310</f>
        <v>2.78632602699972</v>
      </c>
      <c r="H1310" s="7" t="n">
        <f aca="false">I1310*Parâmetros!$B$6/100*S1310</f>
        <v>0.149998548410518</v>
      </c>
      <c r="I1310" s="8" t="n">
        <v>9394</v>
      </c>
      <c r="J1310" s="8" t="n">
        <v>1745</v>
      </c>
      <c r="K1310" s="9" t="n">
        <f aca="false">J1310/I1310</f>
        <v>0.185756866084735</v>
      </c>
      <c r="L1310" s="10" t="n">
        <v>0.156</v>
      </c>
      <c r="M1310" s="6" t="str">
        <f aca="false">IF(K1310&gt;L1310,"sim","não")</f>
        <v>sim</v>
      </c>
      <c r="N1310" s="11" t="n">
        <v>0.15</v>
      </c>
      <c r="O1310" s="8" t="n">
        <v>3450</v>
      </c>
      <c r="P1310" s="8" t="n">
        <v>3439</v>
      </c>
      <c r="Q1310" s="9" t="n">
        <f aca="false">O1310/(O1310+P1310)</f>
        <v>0.500798374219771</v>
      </c>
      <c r="R1310" s="10" t="n">
        <v>0.523</v>
      </c>
      <c r="S1310" s="12" t="n">
        <f aca="false">2*Q1310-1</f>
        <v>0.00159674843954138</v>
      </c>
      <c r="T1310" s="10" t="n">
        <v>0.103</v>
      </c>
      <c r="U1310" s="6" t="s">
        <v>83</v>
      </c>
      <c r="V1310" s="6" t="s">
        <v>53</v>
      </c>
      <c r="W1310" s="6" t="s">
        <v>54</v>
      </c>
      <c r="X1310" s="6" t="s">
        <v>2904</v>
      </c>
      <c r="Y1310" s="8" t="n">
        <v>11446</v>
      </c>
    </row>
    <row r="1311" customFormat="false" ht="15" hidden="false" customHeight="false" outlineLevel="0" collapsed="false">
      <c r="A1311" s="5" t="n">
        <f aca="false">RANK(G1311,$G$2:$G$1311)</f>
        <v>1310</v>
      </c>
      <c r="B1311" s="6" t="str">
        <f aca="false">IF(G1311&gt;=Parâmetros!$B$4,"A",IF(G1311&gt;=Parâmetros!$B$5,"B","C"))</f>
        <v>C</v>
      </c>
      <c r="C1311" s="6" t="s">
        <v>2905</v>
      </c>
      <c r="D1311" s="6" t="s">
        <v>2337</v>
      </c>
      <c r="E1311" s="6" t="s">
        <v>2226</v>
      </c>
      <c r="F1311" s="6" t="s">
        <v>2683</v>
      </c>
      <c r="G1311" s="7" t="n">
        <f aca="false">J1311*S1311</f>
        <v>1.28543855886782</v>
      </c>
      <c r="H1311" s="7" t="n">
        <f aca="false">I1311*Parâmetros!$B$6/100*S1311</f>
        <v>0.057864036028314</v>
      </c>
      <c r="I1311" s="8" t="n">
        <v>13491</v>
      </c>
      <c r="J1311" s="8" t="n">
        <v>2997</v>
      </c>
      <c r="K1311" s="9" t="n">
        <f aca="false">J1311/I1311</f>
        <v>0.222148098732488</v>
      </c>
      <c r="L1311" s="10" t="n">
        <v>0.201</v>
      </c>
      <c r="M1311" s="6" t="str">
        <f aca="false">IF(K1311&gt;L1311,"sim","não")</f>
        <v>sim</v>
      </c>
      <c r="N1311" s="11" t="n">
        <v>-0.8</v>
      </c>
      <c r="O1311" s="8" t="n">
        <v>4665</v>
      </c>
      <c r="P1311" s="8" t="n">
        <v>4661</v>
      </c>
      <c r="Q1311" s="9" t="n">
        <f aca="false">O1311/(O1311+P1311)</f>
        <v>0.500214454214025</v>
      </c>
      <c r="R1311" s="10" t="n">
        <v>0.564</v>
      </c>
      <c r="S1311" s="12" t="n">
        <f aca="false">2*Q1311-1</f>
        <v>0.000428908428050656</v>
      </c>
      <c r="T1311" s="10" t="n">
        <v>0.105</v>
      </c>
      <c r="U1311" s="6" t="s">
        <v>68</v>
      </c>
      <c r="V1311" s="6" t="s">
        <v>53</v>
      </c>
      <c r="W1311" s="6" t="s">
        <v>54</v>
      </c>
      <c r="X1311" s="6" t="s">
        <v>2906</v>
      </c>
      <c r="Y1311" s="8" t="n">
        <v>16134</v>
      </c>
    </row>
  </sheetData>
  <autoFilter ref="A1:Y131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0"/>
    <col collapsed="false" customWidth="true" hidden="false" outlineLevel="0" max="3" min="3" style="0" width="90"/>
  </cols>
  <sheetData>
    <row r="1" customFormat="false" ht="15" hidden="false" customHeight="false" outlineLevel="0" collapsed="false">
      <c r="A1" s="13" t="s">
        <v>2907</v>
      </c>
    </row>
    <row r="3" customFormat="false" ht="15" hidden="false" customHeight="false" outlineLevel="0" collapsed="false">
      <c r="A3" s="14" t="s">
        <v>2908</v>
      </c>
      <c r="B3" s="14" t="s">
        <v>2909</v>
      </c>
      <c r="C3" s="14" t="s">
        <v>2910</v>
      </c>
    </row>
    <row r="4" customFormat="false" ht="15" hidden="false" customHeight="false" outlineLevel="0" collapsed="false">
      <c r="A4" s="15" t="s">
        <v>2911</v>
      </c>
      <c r="B4" s="16" t="n">
        <v>2500</v>
      </c>
      <c r="C4" s="15" t="s">
        <v>2912</v>
      </c>
    </row>
    <row r="5" customFormat="false" ht="15" hidden="false" customHeight="false" outlineLevel="0" collapsed="false">
      <c r="A5" s="15" t="s">
        <v>2913</v>
      </c>
      <c r="B5" s="16" t="n">
        <v>1000</v>
      </c>
      <c r="C5" s="15" t="s">
        <v>2914</v>
      </c>
    </row>
    <row r="6" customFormat="false" ht="15" hidden="false" customHeight="false" outlineLevel="0" collapsed="false">
      <c r="A6" s="15" t="s">
        <v>2915</v>
      </c>
      <c r="B6" s="17" t="n">
        <v>1</v>
      </c>
      <c r="C6" s="15" t="s">
        <v>2916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9"/>
    <col collapsed="false" customWidth="true" hidden="false" outlineLevel="0" max="4" min="4" style="0" width="11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16"/>
    <col collapsed="false" customWidth="true" hidden="false" outlineLevel="0" max="9" min="9" style="0" width="11"/>
  </cols>
  <sheetData>
    <row r="1" customFormat="false" ht="43.5" hidden="false" customHeight="true" outlineLevel="0" collapsed="false">
      <c r="A1" s="4" t="s">
        <v>26</v>
      </c>
      <c r="B1" s="4" t="s">
        <v>27</v>
      </c>
      <c r="C1" s="4" t="s">
        <v>2917</v>
      </c>
      <c r="D1" s="4" t="s">
        <v>2918</v>
      </c>
      <c r="E1" s="4" t="s">
        <v>2919</v>
      </c>
      <c r="F1" s="4" t="s">
        <v>2920</v>
      </c>
      <c r="G1" s="4" t="s">
        <v>2921</v>
      </c>
      <c r="H1" s="4" t="s">
        <v>2922</v>
      </c>
      <c r="I1" s="4" t="s">
        <v>2923</v>
      </c>
    </row>
    <row r="2" customFormat="false" ht="15" hidden="false" customHeight="false" outlineLevel="0" collapsed="false">
      <c r="A2" s="6" t="s">
        <v>49</v>
      </c>
      <c r="B2" s="6" t="s">
        <v>50</v>
      </c>
      <c r="C2" s="7" t="n">
        <f aca="false">COUNTIF(Cidades!$D$2:$D$1311,A2)</f>
        <v>298</v>
      </c>
      <c r="D2" s="7" t="n">
        <f aca="false">COUNTIFS(Cidades!$D$2:$D$1311,A2,Cidades!$B$2:$B$1311,"A")</f>
        <v>39</v>
      </c>
      <c r="E2" s="7" t="n">
        <f aca="false">SUMIF(Cidades!$D$2:$D$1311,A2,Cidades!$I$2:$I$1311)</f>
        <v>5080137</v>
      </c>
      <c r="F2" s="7" t="n">
        <f aca="false">SUMIF(Cidades!$D$2:$D$1311,A2,Cidades!$J$2:$J$1311)</f>
        <v>1023354</v>
      </c>
      <c r="G2" s="7" t="n">
        <f aca="false">SUMIF(Cidades!$D$2:$D$1311,A2,Cidades!$G$2:$G$1311)</f>
        <v>475417.995210587</v>
      </c>
      <c r="H2" s="7" t="n">
        <f aca="false">SUMIF(Cidades!$D$2:$D$1311,A2,Cidades!$H$2:$H$1311)</f>
        <v>23930.9077698292</v>
      </c>
      <c r="I2" s="9" t="n">
        <f aca="false">G2/$G$26</f>
        <v>0.256691459576957</v>
      </c>
    </row>
    <row r="3" customFormat="false" ht="15" hidden="false" customHeight="false" outlineLevel="0" collapsed="false">
      <c r="A3" s="6" t="s">
        <v>66</v>
      </c>
      <c r="B3" s="6" t="s">
        <v>50</v>
      </c>
      <c r="C3" s="7" t="n">
        <f aca="false">COUNTIF(Cidades!$D$2:$D$1311,A3)</f>
        <v>133</v>
      </c>
      <c r="D3" s="7" t="n">
        <f aca="false">COUNTIFS(Cidades!$D$2:$D$1311,A3,Cidades!$B$2:$B$1311,"A")</f>
        <v>38</v>
      </c>
      <c r="E3" s="7" t="n">
        <f aca="false">SUMIF(Cidades!$D$2:$D$1311,A3,Cidades!$I$2:$I$1311)</f>
        <v>2463660</v>
      </c>
      <c r="F3" s="7" t="n">
        <f aca="false">SUMIF(Cidades!$D$2:$D$1311,A3,Cidades!$J$2:$J$1311)</f>
        <v>497733</v>
      </c>
      <c r="G3" s="7" t="n">
        <f aca="false">SUMIF(Cidades!$D$2:$D$1311,A3,Cidades!$G$2:$G$1311)</f>
        <v>258599.287742633</v>
      </c>
      <c r="H3" s="7" t="n">
        <f aca="false">SUMIF(Cidades!$D$2:$D$1311,A3,Cidades!$H$2:$H$1311)</f>
        <v>12534.922182139</v>
      </c>
      <c r="I3" s="9" t="n">
        <f aca="false">G3/$G$26</f>
        <v>0.139624981142784</v>
      </c>
    </row>
    <row r="4" customFormat="false" ht="15" hidden="false" customHeight="false" outlineLevel="0" collapsed="false">
      <c r="A4" s="6" t="s">
        <v>86</v>
      </c>
      <c r="B4" s="6" t="s">
        <v>50</v>
      </c>
      <c r="C4" s="7" t="n">
        <f aca="false">COUNTIF(Cidades!$D$2:$D$1311,A4)</f>
        <v>151</v>
      </c>
      <c r="D4" s="7" t="n">
        <f aca="false">COUNTIFS(Cidades!$D$2:$D$1311,A4,Cidades!$B$2:$B$1311,"A")</f>
        <v>33</v>
      </c>
      <c r="E4" s="7" t="n">
        <f aca="false">SUMIF(Cidades!$D$2:$D$1311,A4,Cidades!$I$2:$I$1311)</f>
        <v>2532505</v>
      </c>
      <c r="F4" s="7" t="n">
        <f aca="false">SUMIF(Cidades!$D$2:$D$1311,A4,Cidades!$J$2:$J$1311)</f>
        <v>533249</v>
      </c>
      <c r="G4" s="7" t="n">
        <f aca="false">SUMIF(Cidades!$D$2:$D$1311,A4,Cidades!$G$2:$G$1311)</f>
        <v>252342.716140346</v>
      </c>
      <c r="H4" s="7" t="n">
        <f aca="false">SUMIF(Cidades!$D$2:$D$1311,A4,Cidades!$H$2:$H$1311)</f>
        <v>11777.5343036136</v>
      </c>
      <c r="I4" s="9" t="n">
        <f aca="false">G4/$G$26</f>
        <v>0.136246883315781</v>
      </c>
    </row>
    <row r="5" customFormat="false" ht="15" hidden="false" customHeight="false" outlineLevel="0" collapsed="false">
      <c r="A5" s="6" t="s">
        <v>75</v>
      </c>
      <c r="B5" s="6" t="s">
        <v>50</v>
      </c>
      <c r="C5" s="7" t="n">
        <f aca="false">COUNTIF(Cidades!$D$2:$D$1311,A5)</f>
        <v>125</v>
      </c>
      <c r="D5" s="7" t="n">
        <f aca="false">COUNTIFS(Cidades!$D$2:$D$1311,A5,Cidades!$B$2:$B$1311,"A")</f>
        <v>18</v>
      </c>
      <c r="E5" s="7" t="n">
        <f aca="false">SUMIF(Cidades!$D$2:$D$1311,A5,Cidades!$I$2:$I$1311)</f>
        <v>2398897</v>
      </c>
      <c r="F5" s="7" t="n">
        <f aca="false">SUMIF(Cidades!$D$2:$D$1311,A5,Cidades!$J$2:$J$1311)</f>
        <v>421784</v>
      </c>
      <c r="G5" s="7" t="n">
        <f aca="false">SUMIF(Cidades!$D$2:$D$1311,A5,Cidades!$G$2:$G$1311)</f>
        <v>199851.272419823</v>
      </c>
      <c r="H5" s="7" t="n">
        <f aca="false">SUMIF(Cidades!$D$2:$D$1311,A5,Cidades!$H$2:$H$1311)</f>
        <v>11215.256947965</v>
      </c>
      <c r="I5" s="9" t="n">
        <f aca="false">G5/$G$26</f>
        <v>0.107905286153573</v>
      </c>
    </row>
    <row r="6" customFormat="false" ht="15" hidden="false" customHeight="false" outlineLevel="0" collapsed="false">
      <c r="A6" s="6" t="s">
        <v>141</v>
      </c>
      <c r="B6" s="6" t="s">
        <v>142</v>
      </c>
      <c r="C6" s="7" t="n">
        <f aca="false">COUNTIF(Cidades!$D$2:$D$1311,A6)</f>
        <v>136</v>
      </c>
      <c r="D6" s="7" t="n">
        <f aca="false">COUNTIFS(Cidades!$D$2:$D$1311,A6,Cidades!$B$2:$B$1311,"A")</f>
        <v>9</v>
      </c>
      <c r="E6" s="7" t="n">
        <f aca="false">SUMIF(Cidades!$D$2:$D$1311,A6,Cidades!$I$2:$I$1311)</f>
        <v>2008085</v>
      </c>
      <c r="F6" s="7" t="n">
        <f aca="false">SUMIF(Cidades!$D$2:$D$1311,A6,Cidades!$J$2:$J$1311)</f>
        <v>530151</v>
      </c>
      <c r="G6" s="7" t="n">
        <f aca="false">SUMIF(Cidades!$D$2:$D$1311,A6,Cidades!$G$2:$G$1311)</f>
        <v>122256.313592087</v>
      </c>
      <c r="H6" s="7" t="n">
        <f aca="false">SUMIF(Cidades!$D$2:$D$1311,A6,Cidades!$H$2:$H$1311)</f>
        <v>4404.48016798073</v>
      </c>
      <c r="I6" s="9" t="n">
        <f aca="false">G6/$G$26</f>
        <v>0.0660095997513729</v>
      </c>
    </row>
    <row r="7" customFormat="false" ht="15" hidden="false" customHeight="false" outlineLevel="0" collapsed="false">
      <c r="A7" s="6" t="s">
        <v>123</v>
      </c>
      <c r="B7" s="6" t="s">
        <v>50</v>
      </c>
      <c r="C7" s="7" t="n">
        <f aca="false">COUNTIF(Cidades!$D$2:$D$1311,A7)</f>
        <v>58</v>
      </c>
      <c r="D7" s="7" t="n">
        <f aca="false">COUNTIFS(Cidades!$D$2:$D$1311,A7,Cidades!$B$2:$B$1311,"A")</f>
        <v>10</v>
      </c>
      <c r="E7" s="7" t="n">
        <f aca="false">SUMIF(Cidades!$D$2:$D$1311,A7,Cidades!$I$2:$I$1311)</f>
        <v>1004424</v>
      </c>
      <c r="F7" s="7" t="n">
        <f aca="false">SUMIF(Cidades!$D$2:$D$1311,A7,Cidades!$J$2:$J$1311)</f>
        <v>184654</v>
      </c>
      <c r="G7" s="7" t="n">
        <f aca="false">SUMIF(Cidades!$D$2:$D$1311,A7,Cidades!$G$2:$G$1311)</f>
        <v>97883.2813109178</v>
      </c>
      <c r="H7" s="7" t="n">
        <f aca="false">SUMIF(Cidades!$D$2:$D$1311,A7,Cidades!$H$2:$H$1311)</f>
        <v>5324.51646634808</v>
      </c>
      <c r="I7" s="9" t="n">
        <f aca="false">G7/$G$26</f>
        <v>0.0528499186000562</v>
      </c>
    </row>
    <row r="8" customFormat="false" ht="15" hidden="false" customHeight="false" outlineLevel="0" collapsed="false">
      <c r="A8" s="6" t="s">
        <v>445</v>
      </c>
      <c r="B8" s="6" t="s">
        <v>50</v>
      </c>
      <c r="C8" s="7" t="n">
        <f aca="false">COUNTIF(Cidades!$D$2:$D$1311,A8)</f>
        <v>72</v>
      </c>
      <c r="D8" s="7" t="n">
        <f aca="false">COUNTIFS(Cidades!$D$2:$D$1311,A8,Cidades!$B$2:$B$1311,"A")</f>
        <v>2</v>
      </c>
      <c r="E8" s="7" t="n">
        <f aca="false">SUMIF(Cidades!$D$2:$D$1311,A8,Cidades!$I$2:$I$1311)</f>
        <v>1135428</v>
      </c>
      <c r="F8" s="7" t="n">
        <f aca="false">SUMIF(Cidades!$D$2:$D$1311,A8,Cidades!$J$2:$J$1311)</f>
        <v>208964</v>
      </c>
      <c r="G8" s="7" t="n">
        <f aca="false">SUMIF(Cidades!$D$2:$D$1311,A8,Cidades!$G$2:$G$1311)</f>
        <v>87895.482194172</v>
      </c>
      <c r="H8" s="7" t="n">
        <f aca="false">SUMIF(Cidades!$D$2:$D$1311,A8,Cidades!$H$2:$H$1311)</f>
        <v>4715.2413681404</v>
      </c>
      <c r="I8" s="9" t="n">
        <f aca="false">G8/$G$26</f>
        <v>0.0474572267813477</v>
      </c>
    </row>
    <row r="9" customFormat="false" ht="15" hidden="false" customHeight="false" outlineLevel="0" collapsed="false">
      <c r="A9" s="6" t="s">
        <v>223</v>
      </c>
      <c r="B9" s="6" t="s">
        <v>209</v>
      </c>
      <c r="C9" s="7" t="n">
        <f aca="false">COUNTIF(Cidades!$D$2:$D$1311,A9)</f>
        <v>58</v>
      </c>
      <c r="D9" s="7" t="n">
        <f aca="false">COUNTIFS(Cidades!$D$2:$D$1311,A9,Cidades!$B$2:$B$1311,"A")</f>
        <v>7</v>
      </c>
      <c r="E9" s="7" t="n">
        <f aca="false">SUMIF(Cidades!$D$2:$D$1311,A9,Cidades!$I$2:$I$1311)</f>
        <v>1261449</v>
      </c>
      <c r="F9" s="7" t="n">
        <f aca="false">SUMIF(Cidades!$D$2:$D$1311,A9,Cidades!$J$2:$J$1311)</f>
        <v>240934</v>
      </c>
      <c r="G9" s="7" t="n">
        <f aca="false">SUMIF(Cidades!$D$2:$D$1311,A9,Cidades!$G$2:$G$1311)</f>
        <v>77934.5404364627</v>
      </c>
      <c r="H9" s="7" t="n">
        <f aca="false">SUMIF(Cidades!$D$2:$D$1311,A9,Cidades!$H$2:$H$1311)</f>
        <v>4171.62234309637</v>
      </c>
      <c r="I9" s="9" t="n">
        <f aca="false">G9/$G$26</f>
        <v>0.0420790360012219</v>
      </c>
    </row>
    <row r="10" customFormat="false" ht="15" hidden="false" customHeight="false" outlineLevel="0" collapsed="false">
      <c r="A10" s="6" t="s">
        <v>177</v>
      </c>
      <c r="B10" s="6" t="s">
        <v>50</v>
      </c>
      <c r="C10" s="7" t="n">
        <f aca="false">COUNTIF(Cidades!$D$2:$D$1311,A10)</f>
        <v>52</v>
      </c>
      <c r="D10" s="7" t="n">
        <f aca="false">COUNTIFS(Cidades!$D$2:$D$1311,A10,Cidades!$B$2:$B$1311,"A")</f>
        <v>8</v>
      </c>
      <c r="E10" s="7" t="n">
        <f aca="false">SUMIF(Cidades!$D$2:$D$1311,A10,Cidades!$I$2:$I$1311)</f>
        <v>901226</v>
      </c>
      <c r="F10" s="7" t="n">
        <f aca="false">SUMIF(Cidades!$D$2:$D$1311,A10,Cidades!$J$2:$J$1311)</f>
        <v>201998</v>
      </c>
      <c r="G10" s="7" t="n">
        <f aca="false">SUMIF(Cidades!$D$2:$D$1311,A10,Cidades!$G$2:$G$1311)</f>
        <v>77793.2211462802</v>
      </c>
      <c r="H10" s="7" t="n">
        <f aca="false">SUMIF(Cidades!$D$2:$D$1311,A10,Cidades!$H$2:$H$1311)</f>
        <v>3404.21035191885</v>
      </c>
      <c r="I10" s="9" t="n">
        <f aca="false">G10/$G$26</f>
        <v>0.0420027337677583</v>
      </c>
    </row>
    <row r="11" customFormat="false" ht="15" hidden="false" customHeight="false" outlineLevel="0" collapsed="false">
      <c r="A11" s="6" t="s">
        <v>407</v>
      </c>
      <c r="B11" s="6" t="s">
        <v>50</v>
      </c>
      <c r="C11" s="7" t="n">
        <f aca="false">COUNTIF(Cidades!$D$2:$D$1311,A11)</f>
        <v>59</v>
      </c>
      <c r="D11" s="7" t="n">
        <f aca="false">COUNTIFS(Cidades!$D$2:$D$1311,A11,Cidades!$B$2:$B$1311,"A")</f>
        <v>1</v>
      </c>
      <c r="E11" s="7" t="n">
        <f aca="false">SUMIF(Cidades!$D$2:$D$1311,A11,Cidades!$I$2:$I$1311)</f>
        <v>904359</v>
      </c>
      <c r="F11" s="7" t="n">
        <f aca="false">SUMIF(Cidades!$D$2:$D$1311,A11,Cidades!$J$2:$J$1311)</f>
        <v>166177</v>
      </c>
      <c r="G11" s="7" t="n">
        <f aca="false">SUMIF(Cidades!$D$2:$D$1311,A11,Cidades!$G$2:$G$1311)</f>
        <v>60872.7952958979</v>
      </c>
      <c r="H11" s="7" t="n">
        <f aca="false">SUMIF(Cidades!$D$2:$D$1311,A11,Cidades!$H$2:$H$1311)</f>
        <v>3298.9809197458</v>
      </c>
      <c r="I11" s="9" t="n">
        <f aca="false">G11/$G$26</f>
        <v>0.0328669230665365</v>
      </c>
    </row>
    <row r="12" customFormat="false" ht="15" hidden="false" customHeight="false" outlineLevel="0" collapsed="false">
      <c r="A12" s="6" t="s">
        <v>351</v>
      </c>
      <c r="B12" s="6" t="s">
        <v>50</v>
      </c>
      <c r="C12" s="7" t="n">
        <f aca="false">COUNTIF(Cidades!$D$2:$D$1311,A12)</f>
        <v>40</v>
      </c>
      <c r="D12" s="7" t="n">
        <f aca="false">COUNTIFS(Cidades!$D$2:$D$1311,A12,Cidades!$B$2:$B$1311,"A")</f>
        <v>2</v>
      </c>
      <c r="E12" s="7" t="n">
        <f aca="false">SUMIF(Cidades!$D$2:$D$1311,A12,Cidades!$I$2:$I$1311)</f>
        <v>716203</v>
      </c>
      <c r="F12" s="7" t="n">
        <f aca="false">SUMIF(Cidades!$D$2:$D$1311,A12,Cidades!$J$2:$J$1311)</f>
        <v>133396</v>
      </c>
      <c r="G12" s="7" t="n">
        <f aca="false">SUMIF(Cidades!$D$2:$D$1311,A12,Cidades!$G$2:$G$1311)</f>
        <v>58875.6041664743</v>
      </c>
      <c r="H12" s="7" t="n">
        <f aca="false">SUMIF(Cidades!$D$2:$D$1311,A12,Cidades!$H$2:$H$1311)</f>
        <v>3123.84097300501</v>
      </c>
      <c r="I12" s="9" t="n">
        <f aca="false">G12/$G$26</f>
        <v>0.0317885837709471</v>
      </c>
    </row>
    <row r="13" customFormat="false" ht="15" hidden="false" customHeight="false" outlineLevel="0" collapsed="false">
      <c r="A13" s="6" t="s">
        <v>208</v>
      </c>
      <c r="B13" s="6" t="s">
        <v>209</v>
      </c>
      <c r="C13" s="7" t="n">
        <f aca="false">COUNTIF(Cidades!$D$2:$D$1311,A13)</f>
        <v>43</v>
      </c>
      <c r="D13" s="7" t="n">
        <f aca="false">COUNTIFS(Cidades!$D$2:$D$1311,A13,Cidades!$B$2:$B$1311,"A")</f>
        <v>4</v>
      </c>
      <c r="E13" s="7" t="n">
        <f aca="false">SUMIF(Cidades!$D$2:$D$1311,A13,Cidades!$I$2:$I$1311)</f>
        <v>677300</v>
      </c>
      <c r="F13" s="7" t="n">
        <f aca="false">SUMIF(Cidades!$D$2:$D$1311,A13,Cidades!$J$2:$J$1311)</f>
        <v>164072</v>
      </c>
      <c r="G13" s="7" t="n">
        <f aca="false">SUMIF(Cidades!$D$2:$D$1311,A13,Cidades!$G$2:$G$1311)</f>
        <v>52325.9859863988</v>
      </c>
      <c r="H13" s="7" t="n">
        <f aca="false">SUMIF(Cidades!$D$2:$D$1311,A13,Cidades!$H$2:$H$1311)</f>
        <v>2303.94507744452</v>
      </c>
      <c r="I13" s="9" t="n">
        <f aca="false">G13/$G$26</f>
        <v>0.0282522619083919</v>
      </c>
    </row>
    <row r="14" customFormat="false" ht="15" hidden="false" customHeight="false" outlineLevel="0" collapsed="false">
      <c r="A14" s="6" t="s">
        <v>1909</v>
      </c>
      <c r="B14" s="6" t="s">
        <v>209</v>
      </c>
      <c r="C14" s="7" t="n">
        <f aca="false">COUNTIF(Cidades!$D$2:$D$1311,A14)</f>
        <v>16</v>
      </c>
      <c r="D14" s="7" t="n">
        <f aca="false">COUNTIFS(Cidades!$D$2:$D$1311,A14,Cidades!$B$2:$B$1311,"A")</f>
        <v>0</v>
      </c>
      <c r="E14" s="7" t="n">
        <f aca="false">SUMIF(Cidades!$D$2:$D$1311,A14,Cidades!$I$2:$I$1311)</f>
        <v>173402</v>
      </c>
      <c r="F14" s="7" t="n">
        <f aca="false">SUMIF(Cidades!$D$2:$D$1311,A14,Cidades!$J$2:$J$1311)</f>
        <v>33238</v>
      </c>
      <c r="G14" s="7" t="n">
        <f aca="false">SUMIF(Cidades!$D$2:$D$1311,A14,Cidades!$G$2:$G$1311)</f>
        <v>6232.94995345052</v>
      </c>
      <c r="H14" s="7" t="n">
        <f aca="false">SUMIF(Cidades!$D$2:$D$1311,A14,Cidades!$H$2:$H$1311)</f>
        <v>317.722124489122</v>
      </c>
      <c r="I14" s="9" t="n">
        <f aca="false">G14/$G$26</f>
        <v>0.00336534383876791</v>
      </c>
    </row>
    <row r="15" customFormat="false" ht="15" hidden="false" customHeight="false" outlineLevel="0" collapsed="false">
      <c r="A15" s="6" t="s">
        <v>772</v>
      </c>
      <c r="B15" s="6" t="s">
        <v>142</v>
      </c>
      <c r="C15" s="7" t="n">
        <f aca="false">COUNTIF(Cidades!$D$2:$D$1311,A15)</f>
        <v>9</v>
      </c>
      <c r="D15" s="7" t="n">
        <f aca="false">COUNTIFS(Cidades!$D$2:$D$1311,A15,Cidades!$B$2:$B$1311,"A")</f>
        <v>0</v>
      </c>
      <c r="E15" s="7" t="n">
        <f aca="false">SUMIF(Cidades!$D$2:$D$1311,A15,Cidades!$I$2:$I$1311)</f>
        <v>154641</v>
      </c>
      <c r="F15" s="7" t="n">
        <f aca="false">SUMIF(Cidades!$D$2:$D$1311,A15,Cidades!$J$2:$J$1311)</f>
        <v>37886</v>
      </c>
      <c r="G15" s="7" t="n">
        <f aca="false">SUMIF(Cidades!$D$2:$D$1311,A15,Cidades!$G$2:$G$1311)</f>
        <v>5034.69702137395</v>
      </c>
      <c r="H15" s="7" t="n">
        <f aca="false">SUMIF(Cidades!$D$2:$D$1311,A15,Cidades!$H$2:$H$1311)</f>
        <v>195.58802593432</v>
      </c>
      <c r="I15" s="9" t="n">
        <f aca="false">G15/$G$26</f>
        <v>0.0027183735995769</v>
      </c>
    </row>
    <row r="16" customFormat="false" ht="15" hidden="false" customHeight="false" outlineLevel="0" collapsed="false">
      <c r="A16" s="6" t="s">
        <v>1100</v>
      </c>
      <c r="B16" s="6" t="s">
        <v>209</v>
      </c>
      <c r="C16" s="7" t="n">
        <f aca="false">COUNTIF(Cidades!$D$2:$D$1311,A16)</f>
        <v>8</v>
      </c>
      <c r="D16" s="7" t="n">
        <f aca="false">COUNTIFS(Cidades!$D$2:$D$1311,A16,Cidades!$B$2:$B$1311,"A")</f>
        <v>0</v>
      </c>
      <c r="E16" s="7" t="n">
        <f aca="false">SUMIF(Cidades!$D$2:$D$1311,A16,Cidades!$I$2:$I$1311)</f>
        <v>130793</v>
      </c>
      <c r="F16" s="7" t="n">
        <f aca="false">SUMIF(Cidades!$D$2:$D$1311,A16,Cidades!$J$2:$J$1311)</f>
        <v>29362</v>
      </c>
      <c r="G16" s="7" t="n">
        <f aca="false">SUMIF(Cidades!$D$2:$D$1311,A16,Cidades!$G$2:$G$1311)</f>
        <v>4716.16299466393</v>
      </c>
      <c r="H16" s="7" t="n">
        <f aca="false">SUMIF(Cidades!$D$2:$D$1311,A16,Cidades!$H$2:$H$1311)</f>
        <v>215.185165816655</v>
      </c>
      <c r="I16" s="9" t="n">
        <f aca="false">G16/$G$26</f>
        <v>0.00254638817819019</v>
      </c>
    </row>
    <row r="17" customFormat="false" ht="15" hidden="false" customHeight="false" outlineLevel="0" collapsed="false">
      <c r="A17" s="6" t="s">
        <v>2225</v>
      </c>
      <c r="B17" s="6" t="s">
        <v>2226</v>
      </c>
      <c r="C17" s="7" t="n">
        <f aca="false">COUNTIF(Cidades!$D$2:$D$1311,A17)</f>
        <v>15</v>
      </c>
      <c r="D17" s="7" t="n">
        <f aca="false">COUNTIFS(Cidades!$D$2:$D$1311,A17,Cidades!$B$2:$B$1311,"A")</f>
        <v>0</v>
      </c>
      <c r="E17" s="7" t="n">
        <f aca="false">SUMIF(Cidades!$D$2:$D$1311,A17,Cidades!$I$2:$I$1311)</f>
        <v>247490</v>
      </c>
      <c r="F17" s="7" t="n">
        <f aca="false">SUMIF(Cidades!$D$2:$D$1311,A17,Cidades!$J$2:$J$1311)</f>
        <v>58156</v>
      </c>
      <c r="G17" s="7" t="n">
        <f aca="false">SUMIF(Cidades!$D$2:$D$1311,A17,Cidades!$G$2:$G$1311)</f>
        <v>4340.95080360251</v>
      </c>
      <c r="H17" s="7" t="n">
        <f aca="false">SUMIF(Cidades!$D$2:$D$1311,A17,Cidades!$H$2:$H$1311)</f>
        <v>179.531520314092</v>
      </c>
      <c r="I17" s="9" t="n">
        <f aca="false">G17/$G$26</f>
        <v>0.00234380063218878</v>
      </c>
    </row>
    <row r="18" customFormat="false" ht="15" hidden="false" customHeight="false" outlineLevel="0" collapsed="false">
      <c r="A18" s="6" t="s">
        <v>1798</v>
      </c>
      <c r="B18" s="6" t="s">
        <v>1799</v>
      </c>
      <c r="C18" s="7" t="n">
        <f aca="false">COUNTIF(Cidades!$D$2:$D$1311,A18)</f>
        <v>4</v>
      </c>
      <c r="D18" s="7" t="n">
        <f aca="false">COUNTIFS(Cidades!$D$2:$D$1311,A18,Cidades!$B$2:$B$1311,"A")</f>
        <v>0</v>
      </c>
      <c r="E18" s="7" t="n">
        <f aca="false">SUMIF(Cidades!$D$2:$D$1311,A18,Cidades!$I$2:$I$1311)</f>
        <v>67734</v>
      </c>
      <c r="F18" s="7" t="n">
        <f aca="false">SUMIF(Cidades!$D$2:$D$1311,A18,Cidades!$J$2:$J$1311)</f>
        <v>15068</v>
      </c>
      <c r="G18" s="7" t="n">
        <f aca="false">SUMIF(Cidades!$D$2:$D$1311,A18,Cidades!$G$2:$G$1311)</f>
        <v>2083.20953083453</v>
      </c>
      <c r="H18" s="7" t="n">
        <f aca="false">SUMIF(Cidades!$D$2:$D$1311,A18,Cidades!$H$2:$H$1311)</f>
        <v>94.7819434799985</v>
      </c>
      <c r="I18" s="9" t="n">
        <f aca="false">G18/$G$26</f>
        <v>0.00112478303400712</v>
      </c>
    </row>
    <row r="19" customFormat="false" ht="15" hidden="false" customHeight="false" outlineLevel="0" collapsed="false">
      <c r="A19" s="6" t="s">
        <v>2337</v>
      </c>
      <c r="B19" s="6" t="s">
        <v>2226</v>
      </c>
      <c r="C19" s="7" t="n">
        <f aca="false">COUNTIF(Cidades!$D$2:$D$1311,A19)</f>
        <v>11</v>
      </c>
      <c r="D19" s="7" t="n">
        <f aca="false">COUNTIFS(Cidades!$D$2:$D$1311,A19,Cidades!$B$2:$B$1311,"A")</f>
        <v>0</v>
      </c>
      <c r="E19" s="7" t="n">
        <f aca="false">SUMIF(Cidades!$D$2:$D$1311,A19,Cidades!$I$2:$I$1311)</f>
        <v>146548</v>
      </c>
      <c r="F19" s="7" t="n">
        <f aca="false">SUMIF(Cidades!$D$2:$D$1311,A19,Cidades!$J$2:$J$1311)</f>
        <v>32863</v>
      </c>
      <c r="G19" s="7" t="n">
        <f aca="false">SUMIF(Cidades!$D$2:$D$1311,A19,Cidades!$G$2:$G$1311)</f>
        <v>1898.61828469687</v>
      </c>
      <c r="H19" s="7" t="n">
        <f aca="false">SUMIF(Cidades!$D$2:$D$1311,A19,Cidades!$H$2:$H$1311)</f>
        <v>85.4411042329544</v>
      </c>
      <c r="I19" s="9" t="n">
        <f aca="false">G19/$G$26</f>
        <v>0.00102511706243358</v>
      </c>
    </row>
    <row r="20" customFormat="false" ht="15" hidden="false" customHeight="false" outlineLevel="0" collapsed="false">
      <c r="A20" s="6" t="s">
        <v>2288</v>
      </c>
      <c r="B20" s="6" t="s">
        <v>1799</v>
      </c>
      <c r="C20" s="7" t="n">
        <f aca="false">COUNTIF(Cidades!$D$2:$D$1311,A20)</f>
        <v>4</v>
      </c>
      <c r="D20" s="7" t="n">
        <f aca="false">COUNTIFS(Cidades!$D$2:$D$1311,A20,Cidades!$B$2:$B$1311,"A")</f>
        <v>0</v>
      </c>
      <c r="E20" s="7" t="n">
        <f aca="false">SUMIF(Cidades!$D$2:$D$1311,A20,Cidades!$I$2:$I$1311)</f>
        <v>45103</v>
      </c>
      <c r="F20" s="7" t="n">
        <f aca="false">SUMIF(Cidades!$D$2:$D$1311,A20,Cidades!$J$2:$J$1311)</f>
        <v>13168</v>
      </c>
      <c r="G20" s="7" t="n">
        <f aca="false">SUMIF(Cidades!$D$2:$D$1311,A20,Cidades!$G$2:$G$1311)</f>
        <v>1875.8724451079</v>
      </c>
      <c r="H20" s="7" t="n">
        <f aca="false">SUMIF(Cidades!$D$2:$D$1311,A20,Cidades!$H$2:$H$1311)</f>
        <v>64.4508907408616</v>
      </c>
      <c r="I20" s="9" t="n">
        <f aca="false">G20/$G$26</f>
        <v>0.00101283594808323</v>
      </c>
    </row>
    <row r="21" customFormat="false" ht="15" hidden="false" customHeight="false" outlineLevel="0" collapsed="false">
      <c r="A21" s="6" t="s">
        <v>2446</v>
      </c>
      <c r="B21" s="6" t="s">
        <v>1799</v>
      </c>
      <c r="C21" s="7" t="n">
        <f aca="false">COUNTIF(Cidades!$D$2:$D$1311,A21)</f>
        <v>5</v>
      </c>
      <c r="D21" s="7" t="n">
        <f aca="false">COUNTIFS(Cidades!$D$2:$D$1311,A21,Cidades!$B$2:$B$1311,"A")</f>
        <v>0</v>
      </c>
      <c r="E21" s="7" t="n">
        <f aca="false">SUMIF(Cidades!$D$2:$D$1311,A21,Cidades!$I$2:$I$1311)</f>
        <v>58849</v>
      </c>
      <c r="F21" s="7" t="n">
        <f aca="false">SUMIF(Cidades!$D$2:$D$1311,A21,Cidades!$J$2:$J$1311)</f>
        <v>14952</v>
      </c>
      <c r="G21" s="7" t="n">
        <f aca="false">SUMIF(Cidades!$D$2:$D$1311,A21,Cidades!$G$2:$G$1311)</f>
        <v>1507.86003936767</v>
      </c>
      <c r="H21" s="7" t="n">
        <f aca="false">SUMIF(Cidades!$D$2:$D$1311,A21,Cidades!$H$2:$H$1311)</f>
        <v>58.1912316821102</v>
      </c>
      <c r="I21" s="9" t="n">
        <f aca="false">G21/$G$26</f>
        <v>0.000814135767350599</v>
      </c>
    </row>
    <row r="22" customFormat="false" ht="15" hidden="false" customHeight="false" outlineLevel="0" collapsed="false">
      <c r="A22" s="6" t="s">
        <v>2387</v>
      </c>
      <c r="B22" s="6" t="s">
        <v>142</v>
      </c>
      <c r="C22" s="7" t="n">
        <f aca="false">COUNTIF(Cidades!$D$2:$D$1311,A22)</f>
        <v>7</v>
      </c>
      <c r="D22" s="7" t="n">
        <f aca="false">COUNTIFS(Cidades!$D$2:$D$1311,A22,Cidades!$B$2:$B$1311,"A")</f>
        <v>0</v>
      </c>
      <c r="E22" s="7" t="n">
        <f aca="false">SUMIF(Cidades!$D$2:$D$1311,A22,Cidades!$I$2:$I$1311)</f>
        <v>134034</v>
      </c>
      <c r="F22" s="7" t="n">
        <f aca="false">SUMIF(Cidades!$D$2:$D$1311,A22,Cidades!$J$2:$J$1311)</f>
        <v>31797</v>
      </c>
      <c r="G22" s="7" t="n">
        <f aca="false">SUMIF(Cidades!$D$2:$D$1311,A22,Cidades!$G$2:$G$1311)</f>
        <v>1501.67453507659</v>
      </c>
      <c r="H22" s="7" t="n">
        <f aca="false">SUMIF(Cidades!$D$2:$D$1311,A22,Cidades!$H$2:$H$1311)</f>
        <v>64.8331693044948</v>
      </c>
      <c r="I22" s="9" t="n">
        <f aca="false">G22/$G$26</f>
        <v>0.000810796040750659</v>
      </c>
    </row>
    <row r="23" customFormat="false" ht="15" hidden="false" customHeight="false" outlineLevel="0" collapsed="false">
      <c r="A23" s="6" t="s">
        <v>2495</v>
      </c>
      <c r="B23" s="6" t="s">
        <v>209</v>
      </c>
      <c r="C23" s="7" t="n">
        <f aca="false">COUNTIF(Cidades!$D$2:$D$1311,A23)</f>
        <v>1</v>
      </c>
      <c r="D23" s="7" t="n">
        <f aca="false">COUNTIFS(Cidades!$D$2:$D$1311,A23,Cidades!$B$2:$B$1311,"A")</f>
        <v>0</v>
      </c>
      <c r="E23" s="7" t="n">
        <f aca="false">SUMIF(Cidades!$D$2:$D$1311,A23,Cidades!$I$2:$I$1311)</f>
        <v>9128</v>
      </c>
      <c r="F23" s="7" t="n">
        <f aca="false">SUMIF(Cidades!$D$2:$D$1311,A23,Cidades!$J$2:$J$1311)</f>
        <v>1202</v>
      </c>
      <c r="G23" s="7" t="n">
        <f aca="false">SUMIF(Cidades!$D$2:$D$1311,A23,Cidades!$G$2:$G$1311)</f>
        <v>475.681121786549</v>
      </c>
      <c r="H23" s="7" t="n">
        <f aca="false">SUMIF(Cidades!$D$2:$D$1311,A23,Cidades!$H$2:$H$1311)</f>
        <v>36.1232718774344</v>
      </c>
      <c r="I23" s="9" t="n">
        <f aca="false">G23/$G$26</f>
        <v>0.00025683352896751</v>
      </c>
    </row>
    <row r="24" customFormat="false" ht="15" hidden="false" customHeight="false" outlineLevel="0" collapsed="false">
      <c r="A24" s="6" t="s">
        <v>2779</v>
      </c>
      <c r="B24" s="6" t="s">
        <v>142</v>
      </c>
      <c r="C24" s="7" t="n">
        <f aca="false">COUNTIF(Cidades!$D$2:$D$1311,A24)</f>
        <v>4</v>
      </c>
      <c r="D24" s="7" t="n">
        <f aca="false">COUNTIFS(Cidades!$D$2:$D$1311,A24,Cidades!$B$2:$B$1311,"A")</f>
        <v>0</v>
      </c>
      <c r="E24" s="7" t="n">
        <f aca="false">SUMIF(Cidades!$D$2:$D$1311,A24,Cidades!$I$2:$I$1311)</f>
        <v>69850</v>
      </c>
      <c r="F24" s="7" t="n">
        <f aca="false">SUMIF(Cidades!$D$2:$D$1311,A24,Cidades!$J$2:$J$1311)</f>
        <v>14093</v>
      </c>
      <c r="G24" s="7" t="n">
        <f aca="false">SUMIF(Cidades!$D$2:$D$1311,A24,Cidades!$G$2:$G$1311)</f>
        <v>274.754001595061</v>
      </c>
      <c r="H24" s="7" t="n">
        <f aca="false">SUMIF(Cidades!$D$2:$D$1311,A24,Cidades!$H$2:$H$1311)</f>
        <v>13.7258139258847</v>
      </c>
      <c r="I24" s="9" t="n">
        <f aca="false">G24/$G$26</f>
        <v>0.000148347362541054</v>
      </c>
    </row>
    <row r="25" customFormat="false" ht="15" hidden="false" customHeight="false" outlineLevel="0" collapsed="false">
      <c r="A25" s="6" t="s">
        <v>2809</v>
      </c>
      <c r="B25" s="6" t="s">
        <v>209</v>
      </c>
      <c r="C25" s="7" t="n">
        <f aca="false">COUNTIF(Cidades!$D$2:$D$1311,A25)</f>
        <v>1</v>
      </c>
      <c r="D25" s="7" t="n">
        <f aca="false">COUNTIFS(Cidades!$D$2:$D$1311,A25,Cidades!$B$2:$B$1311,"A")</f>
        <v>0</v>
      </c>
      <c r="E25" s="7" t="n">
        <f aca="false">SUMIF(Cidades!$D$2:$D$1311,A25,Cidades!$I$2:$I$1311)</f>
        <v>8032</v>
      </c>
      <c r="F25" s="7" t="n">
        <f aca="false">SUMIF(Cidades!$D$2:$D$1311,A25,Cidades!$J$2:$J$1311)</f>
        <v>1512</v>
      </c>
      <c r="G25" s="7" t="n">
        <f aca="false">SUMIF(Cidades!$D$2:$D$1311,A25,Cidades!$G$2:$G$1311)</f>
        <v>108.072144288577</v>
      </c>
      <c r="H25" s="7" t="n">
        <f aca="false">SUMIF(Cidades!$D$2:$D$1311,A25,Cidades!$H$2:$H$1311)</f>
        <v>5.74097528390114</v>
      </c>
      <c r="I25" s="9" t="n">
        <f aca="false">G25/$G$26</f>
        <v>5.83511704153277E-005</v>
      </c>
    </row>
    <row r="26" customFormat="false" ht="15" hidden="false" customHeight="false" outlineLevel="0" collapsed="false">
      <c r="A26" s="18" t="s">
        <v>2924</v>
      </c>
      <c r="C26" s="19" t="n">
        <f aca="false">SUM(C2:C25)</f>
        <v>1310</v>
      </c>
      <c r="D26" s="19" t="n">
        <f aca="false">SUM(D2:D25)</f>
        <v>171</v>
      </c>
      <c r="E26" s="19" t="n">
        <f aca="false">SUM(E2:E25)</f>
        <v>22329277</v>
      </c>
      <c r="F26" s="19" t="n">
        <f aca="false">SUM(F2:F25)</f>
        <v>4589763</v>
      </c>
      <c r="G26" s="19" t="n">
        <f aca="false">SUM(G2:G25)</f>
        <v>1852098.99851792</v>
      </c>
      <c r="H26" s="19" t="n">
        <f aca="false">SUM(H2:H25)</f>
        <v>91536.7741083084</v>
      </c>
      <c r="I26" s="20" t="n">
        <f aca="false">G26/$G$26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2026-10-09T15:02:51Z</dcterms:created>
  <dc:creator>openpyxl</dc:creator>
  <dc:description/>
  <dc:language>en-US</dc:language>
  <cp:lastModifiedBy/>
  <dcterms:modified xsi:type="dcterms:W3CDTF">2026-10-09T15:02:52Z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